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ABRA 2024 State Match Info\National Rankings\"/>
    </mc:Choice>
  </mc:AlternateContent>
  <xr:revisionPtr revIDLastSave="0" documentId="8_{A8AF286C-C5DF-4E7C-8E9A-6B0803FAE7BC}" xr6:coauthVersionLast="47" xr6:coauthVersionMax="47" xr10:uidLastSave="{00000000-0000-0000-0000-000000000000}"/>
  <bookViews>
    <workbookView xWindow="28680" yWindow="360" windowWidth="25440" windowHeight="15270" xr2:uid="{A35FAFAA-3A44-445C-BAAA-3002DD1ECE94}"/>
  </bookViews>
  <sheets>
    <sheet name="National Rankings" sheetId="1" r:id="rId1"/>
    <sheet name="Adam Plummer" sheetId="313" r:id="rId2"/>
    <sheet name="Benjamin Jacques" sheetId="252" r:id="rId3"/>
    <sheet name="Benji Matoy" sheetId="274" r:id="rId4"/>
    <sheet name="Bill Kushner" sheetId="275" r:id="rId5"/>
    <sheet name="Bobby Splawn" sheetId="279" r:id="rId6"/>
    <sheet name="Bobby Young" sheetId="288" r:id="rId7"/>
    <sheet name="Brady Penton" sheetId="294" r:id="rId8"/>
    <sheet name="Brendan Prebish" sheetId="262" r:id="rId9"/>
    <sheet name="Brent Lott" sheetId="315" r:id="rId10"/>
    <sheet name="Brett Cavins" sheetId="305" r:id="rId11"/>
    <sheet name="Bud Stell" sheetId="246" r:id="rId12"/>
    <sheet name="Carl King" sheetId="318" r:id="rId13"/>
    <sheet name="Chad Giles" sheetId="301" r:id="rId14"/>
    <sheet name="Charlie Knight" sheetId="306" r:id="rId15"/>
    <sheet name="Chris Helton" sheetId="276" r:id="rId16"/>
    <sheet name="Chuck Brooks" sheetId="277" r:id="rId17"/>
    <sheet name="Cody Dockery" sheetId="299" r:id="rId18"/>
    <sheet name="Dale Cauthen" sheetId="263" r:id="rId19"/>
    <sheet name="Daniel Henry" sheetId="242" r:id="rId20"/>
    <sheet name="Daren Burns" sheetId="312" r:id="rId21"/>
    <sheet name="Darren Krumwiede" sheetId="253" r:id="rId22"/>
    <sheet name="Dave Eisenschmied" sheetId="264" r:id="rId23"/>
    <sheet name="Debbie Penton" sheetId="302" r:id="rId24"/>
    <sheet name="Doug Gates" sheetId="289" r:id="rId25"/>
    <sheet name="Dustin Fugate" sheetId="295" r:id="rId26"/>
    <sheet name="Frank Breland" sheetId="247" r:id="rId27"/>
    <sheet name="Fred Jamison" sheetId="260" r:id="rId28"/>
    <sheet name="Freddy Geiselbreth" sheetId="273" r:id="rId29"/>
    <sheet name="Gary Silvernail" sheetId="265" r:id="rId30"/>
    <sheet name="Greg Keefer" sheetId="266" r:id="rId31"/>
    <sheet name="Jake Radwanski" sheetId="310" r:id="rId32"/>
    <sheet name="James Hopper" sheetId="280" r:id="rId33"/>
    <sheet name="James Freeman" sheetId="257" r:id="rId34"/>
    <sheet name="James Marsh" sheetId="311" r:id="rId35"/>
    <sheet name="James Soileau" sheetId="254" r:id="rId36"/>
    <sheet name="Jamie Penton" sheetId="316" r:id="rId37"/>
    <sheet name="Jeff Kite" sheetId="267" r:id="rId38"/>
    <sheet name="Jeremiah Emmett" sheetId="281" r:id="rId39"/>
    <sheet name="Jerry Thompson" sheetId="319" r:id="rId40"/>
    <sheet name="Jerry Willeford" sheetId="250" r:id="rId41"/>
    <sheet name="Jim Swaringin" sheetId="243" r:id="rId42"/>
    <sheet name="John Hovan" sheetId="268" r:id="rId43"/>
    <sheet name="John Laseter" sheetId="248" r:id="rId44"/>
    <sheet name="Judy Gallion" sheetId="307" r:id="rId45"/>
    <sheet name="Ken Donahue" sheetId="292" r:id="rId46"/>
    <sheet name="Ken Osmond" sheetId="290" r:id="rId47"/>
    <sheet name="Larry Smith" sheetId="284" r:id="rId48"/>
    <sheet name="Lee Switalski" sheetId="296" r:id="rId49"/>
    <sheet name="Leo Beatty" sheetId="285" r:id="rId50"/>
    <sheet name="Luis Ordorica" sheetId="244" r:id="rId51"/>
    <sheet name="Mark Crownover" sheetId="314" r:id="rId52"/>
    <sheet name="Marvin Batliner" sheetId="308" r:id="rId53"/>
    <sheet name="Matthew Tignor" sheetId="286" r:id="rId54"/>
    <sheet name="Max Dixon" sheetId="269" r:id="rId55"/>
    <sheet name="Merlin Orr" sheetId="282" r:id="rId56"/>
    <sheet name="Michael Blackard" sheetId="270" r:id="rId57"/>
    <sheet name="Michael Sylvest" sheetId="258" r:id="rId58"/>
    <sheet name="Mike Burns" sheetId="303" r:id="rId59"/>
    <sheet name="Mike Rorer" sheetId="297" r:id="rId60"/>
    <sheet name="Mike Urbas" sheetId="271" r:id="rId61"/>
    <sheet name="Phil Lewis" sheetId="293" r:id="rId62"/>
    <sheet name="Philip Dedmon" sheetId="287" r:id="rId63"/>
    <sheet name="Rich Smith" sheetId="291" r:id="rId64"/>
    <sheet name="Richard Mosely" sheetId="241" r:id="rId65"/>
    <sheet name="Rick Korpi" sheetId="298" r:id="rId66"/>
    <sheet name="Robert Benoit II" sheetId="255" r:id="rId67"/>
    <sheet name="Roger Snider" sheetId="320" r:id="rId68"/>
    <sheet name="Ronald Blasko" sheetId="278" r:id="rId69"/>
    <sheet name="Ronald Herring" sheetId="259" r:id="rId70"/>
    <sheet name="Russ Pope" sheetId="283" r:id="rId71"/>
    <sheet name="Scott Jackson" sheetId="245" r:id="rId72"/>
    <sheet name="Stan Hall" sheetId="317" r:id="rId73"/>
    <sheet name="Stanley Canter" sheetId="272" r:id="rId74"/>
    <sheet name="Sterling Martin" sheetId="309" r:id="rId75"/>
    <sheet name="Tao Irtz" sheetId="239" r:id="rId76"/>
    <sheet name="Tom Tignor" sheetId="256" r:id="rId77"/>
    <sheet name="Tony Carruth" sheetId="251" r:id="rId78"/>
    <sheet name="Tony Kaiser" sheetId="300" r:id="rId79"/>
    <sheet name="Traci Benoit" sheetId="304" r:id="rId80"/>
    <sheet name="Tyler Thornton" sheetId="249" r:id="rId81"/>
    <sheet name="Wayne Argence" sheetId="261" r:id="rId82"/>
    <sheet name="William Smith" sheetId="240" r:id="rId83"/>
  </sheets>
  <externalReferences>
    <externalReference r:id="rId84"/>
  </externalReferences>
  <definedNames>
    <definedName name="_xlnm._FilterDatabase" localSheetId="0" hidden="1">'National Rankings'!#REF!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E13" i="1"/>
  <c r="D13" i="1"/>
  <c r="F54" i="1"/>
  <c r="E54" i="1"/>
  <c r="F75" i="1"/>
  <c r="E75" i="1"/>
  <c r="D54" i="1"/>
  <c r="N4" i="320"/>
  <c r="L4" i="320"/>
  <c r="M4" i="320" s="1"/>
  <c r="O4" i="320" s="1"/>
  <c r="K4" i="320"/>
  <c r="D75" i="1"/>
  <c r="N5" i="319"/>
  <c r="L5" i="319"/>
  <c r="K5" i="319"/>
  <c r="N5" i="318"/>
  <c r="L5" i="318"/>
  <c r="M5" i="318" s="1"/>
  <c r="O5" i="318" s="1"/>
  <c r="K5" i="318"/>
  <c r="D63" i="1" s="1"/>
  <c r="F32" i="1"/>
  <c r="E32" i="1"/>
  <c r="D32" i="1"/>
  <c r="F65" i="1"/>
  <c r="E65" i="1"/>
  <c r="F59" i="1"/>
  <c r="E59" i="1"/>
  <c r="D65" i="1"/>
  <c r="N4" i="317"/>
  <c r="L4" i="317"/>
  <c r="K4" i="317"/>
  <c r="N10" i="316"/>
  <c r="L10" i="316"/>
  <c r="M10" i="316" s="1"/>
  <c r="O10" i="316" s="1"/>
  <c r="K10" i="316"/>
  <c r="D59" i="1"/>
  <c r="N4" i="315"/>
  <c r="L4" i="315"/>
  <c r="M4" i="315" s="1"/>
  <c r="O4" i="315" s="1"/>
  <c r="K4" i="315"/>
  <c r="F18" i="1"/>
  <c r="E18" i="1"/>
  <c r="D18" i="1"/>
  <c r="M9" i="267"/>
  <c r="F58" i="1"/>
  <c r="E58" i="1"/>
  <c r="N7" i="314"/>
  <c r="L7" i="314"/>
  <c r="E73" i="1" s="1"/>
  <c r="K7" i="314"/>
  <c r="D73" i="1" s="1"/>
  <c r="D58" i="1"/>
  <c r="N4" i="313"/>
  <c r="L4" i="313"/>
  <c r="M4" i="313" s="1"/>
  <c r="O4" i="313" s="1"/>
  <c r="K4" i="313"/>
  <c r="F35" i="1"/>
  <c r="E35" i="1"/>
  <c r="D35" i="1"/>
  <c r="N4" i="312"/>
  <c r="L4" i="312"/>
  <c r="M4" i="312" s="1"/>
  <c r="O4" i="312" s="1"/>
  <c r="K4" i="312"/>
  <c r="D29" i="1"/>
  <c r="F67" i="1"/>
  <c r="E67" i="1"/>
  <c r="F39" i="1"/>
  <c r="E39" i="1"/>
  <c r="D67" i="1"/>
  <c r="N4" i="311"/>
  <c r="L4" i="311"/>
  <c r="K4" i="311"/>
  <c r="D39" i="1"/>
  <c r="N4" i="310"/>
  <c r="L4" i="310"/>
  <c r="K4" i="310"/>
  <c r="F27" i="1"/>
  <c r="E27" i="1"/>
  <c r="D27" i="1"/>
  <c r="F64" i="1"/>
  <c r="E64" i="1"/>
  <c r="D64" i="1"/>
  <c r="N4" i="309"/>
  <c r="L4" i="309"/>
  <c r="K4" i="309"/>
  <c r="F8" i="1"/>
  <c r="E8" i="1"/>
  <c r="D8" i="1"/>
  <c r="F19" i="1"/>
  <c r="E19" i="1"/>
  <c r="D19" i="1"/>
  <c r="F37" i="1"/>
  <c r="E37" i="1"/>
  <c r="F42" i="1"/>
  <c r="E42" i="1"/>
  <c r="F88" i="1"/>
  <c r="E88" i="1"/>
  <c r="D37" i="1"/>
  <c r="N4" i="308"/>
  <c r="L4" i="308"/>
  <c r="M4" i="308" s="1"/>
  <c r="O4" i="308" s="1"/>
  <c r="K4" i="308"/>
  <c r="D42" i="1"/>
  <c r="N4" i="307"/>
  <c r="L4" i="307"/>
  <c r="K4" i="307"/>
  <c r="D88" i="1"/>
  <c r="N4" i="306"/>
  <c r="L4" i="306"/>
  <c r="K4" i="306"/>
  <c r="N10" i="305"/>
  <c r="L10" i="305"/>
  <c r="M10" i="305" s="1"/>
  <c r="F29" i="1" s="1"/>
  <c r="K10" i="305"/>
  <c r="F84" i="1"/>
  <c r="E84" i="1"/>
  <c r="F47" i="1"/>
  <c r="E47" i="1"/>
  <c r="F85" i="1"/>
  <c r="E85" i="1"/>
  <c r="D84" i="1"/>
  <c r="N4" i="304"/>
  <c r="L4" i="304"/>
  <c r="M4" i="304" s="1"/>
  <c r="O4" i="304" s="1"/>
  <c r="K4" i="304"/>
  <c r="N8" i="303"/>
  <c r="L8" i="303"/>
  <c r="E14" i="1" s="1"/>
  <c r="K8" i="303"/>
  <c r="D14" i="1" s="1"/>
  <c r="D47" i="1"/>
  <c r="N5" i="302"/>
  <c r="L5" i="302"/>
  <c r="K5" i="302"/>
  <c r="D85" i="1"/>
  <c r="N4" i="301"/>
  <c r="L4" i="301"/>
  <c r="M4" i="301" s="1"/>
  <c r="O4" i="301" s="1"/>
  <c r="K4" i="301"/>
  <c r="E38" i="1"/>
  <c r="N6" i="300"/>
  <c r="L6" i="300"/>
  <c r="K6" i="300"/>
  <c r="D38" i="1" s="1"/>
  <c r="N10" i="299"/>
  <c r="L10" i="299"/>
  <c r="E10" i="1" s="1"/>
  <c r="K10" i="299"/>
  <c r="D10" i="1" s="1"/>
  <c r="F77" i="1"/>
  <c r="E77" i="1"/>
  <c r="F76" i="1"/>
  <c r="E76" i="1"/>
  <c r="F48" i="1"/>
  <c r="E48" i="1"/>
  <c r="D77" i="1"/>
  <c r="N4" i="298"/>
  <c r="L4" i="298"/>
  <c r="M4" i="298" s="1"/>
  <c r="O4" i="298" s="1"/>
  <c r="K4" i="298"/>
  <c r="D76" i="1"/>
  <c r="N4" i="297"/>
  <c r="L4" i="297"/>
  <c r="M4" i="297" s="1"/>
  <c r="O4" i="297" s="1"/>
  <c r="K4" i="297"/>
  <c r="D48" i="1"/>
  <c r="N4" i="296"/>
  <c r="L4" i="296"/>
  <c r="M4" i="296" s="1"/>
  <c r="O4" i="296" s="1"/>
  <c r="K4" i="296"/>
  <c r="N8" i="295"/>
  <c r="L8" i="295"/>
  <c r="K8" i="295"/>
  <c r="N10" i="294"/>
  <c r="L10" i="294"/>
  <c r="E33" i="1" s="1"/>
  <c r="K10" i="294"/>
  <c r="D33" i="1" s="1"/>
  <c r="N5" i="293"/>
  <c r="L5" i="293"/>
  <c r="K5" i="293"/>
  <c r="D74" i="1" s="1"/>
  <c r="N5" i="292"/>
  <c r="L5" i="292"/>
  <c r="K5" i="292"/>
  <c r="D87" i="1" s="1"/>
  <c r="F66" i="1"/>
  <c r="E66" i="1"/>
  <c r="F44" i="1"/>
  <c r="E44" i="1"/>
  <c r="N5" i="291"/>
  <c r="L5" i="291"/>
  <c r="E57" i="1" s="1"/>
  <c r="K5" i="291"/>
  <c r="D57" i="1" s="1"/>
  <c r="D66" i="1"/>
  <c r="N5" i="290"/>
  <c r="L5" i="290"/>
  <c r="K5" i="290"/>
  <c r="N5" i="289"/>
  <c r="L5" i="289"/>
  <c r="K5" i="289"/>
  <c r="D51" i="1" s="1"/>
  <c r="D44" i="1"/>
  <c r="N4" i="288"/>
  <c r="L4" i="288"/>
  <c r="M4" i="288" s="1"/>
  <c r="O4" i="288" s="1"/>
  <c r="K4" i="288"/>
  <c r="F68" i="1"/>
  <c r="E68" i="1"/>
  <c r="F36" i="1"/>
  <c r="E36" i="1"/>
  <c r="N5" i="287"/>
  <c r="L5" i="287"/>
  <c r="M5" i="287" s="1"/>
  <c r="O5" i="287" s="1"/>
  <c r="K5" i="287"/>
  <c r="D68" i="1" s="1"/>
  <c r="D36" i="1"/>
  <c r="N4" i="286"/>
  <c r="L4" i="286"/>
  <c r="K4" i="286"/>
  <c r="N7" i="285"/>
  <c r="L7" i="285"/>
  <c r="K7" i="285"/>
  <c r="D40" i="1" s="1"/>
  <c r="N7" i="284"/>
  <c r="L7" i="284"/>
  <c r="E41" i="1" s="1"/>
  <c r="K7" i="284"/>
  <c r="D41" i="1" s="1"/>
  <c r="N5" i="283"/>
  <c r="L5" i="283"/>
  <c r="K5" i="283"/>
  <c r="D50" i="1" s="1"/>
  <c r="F62" i="1"/>
  <c r="E62" i="1"/>
  <c r="F81" i="1"/>
  <c r="E81" i="1"/>
  <c r="D62" i="1"/>
  <c r="N4" i="282"/>
  <c r="L4" i="282"/>
  <c r="M4" i="282" s="1"/>
  <c r="O4" i="282" s="1"/>
  <c r="K4" i="282"/>
  <c r="D81" i="1"/>
  <c r="N4" i="281"/>
  <c r="L4" i="281"/>
  <c r="M4" i="281" s="1"/>
  <c r="O4" i="281" s="1"/>
  <c r="K4" i="281"/>
  <c r="F86" i="1"/>
  <c r="E86" i="1"/>
  <c r="D86" i="1"/>
  <c r="N4" i="280"/>
  <c r="L4" i="280"/>
  <c r="K4" i="280"/>
  <c r="N6" i="279"/>
  <c r="L6" i="279"/>
  <c r="E79" i="1" s="1"/>
  <c r="K6" i="279"/>
  <c r="D79" i="1" s="1"/>
  <c r="E49" i="1"/>
  <c r="F53" i="1"/>
  <c r="E53" i="1"/>
  <c r="N11" i="278"/>
  <c r="L11" i="278"/>
  <c r="K11" i="278"/>
  <c r="D12" i="1" s="1"/>
  <c r="N6" i="277"/>
  <c r="L6" i="277"/>
  <c r="K6" i="277"/>
  <c r="D49" i="1" s="1"/>
  <c r="N8" i="276"/>
  <c r="L8" i="276"/>
  <c r="M8" i="276" s="1"/>
  <c r="K8" i="276"/>
  <c r="D6" i="1" s="1"/>
  <c r="D53" i="1"/>
  <c r="N4" i="275"/>
  <c r="L4" i="275"/>
  <c r="M4" i="275" s="1"/>
  <c r="O4" i="275" s="1"/>
  <c r="K4" i="275"/>
  <c r="N5" i="274"/>
  <c r="L5" i="274"/>
  <c r="M5" i="274" s="1"/>
  <c r="O5" i="274" s="1"/>
  <c r="K5" i="274"/>
  <c r="D45" i="1" s="1"/>
  <c r="F43" i="1"/>
  <c r="E43" i="1"/>
  <c r="D43" i="1"/>
  <c r="N4" i="273"/>
  <c r="L4" i="273"/>
  <c r="K4" i="273"/>
  <c r="E78" i="1"/>
  <c r="F60" i="1"/>
  <c r="E60" i="1"/>
  <c r="F52" i="1"/>
  <c r="E52" i="1"/>
  <c r="F61" i="1"/>
  <c r="E61" i="1"/>
  <c r="L2" i="272"/>
  <c r="K2" i="272"/>
  <c r="K7" i="272" s="1"/>
  <c r="N7" i="272"/>
  <c r="N5" i="271"/>
  <c r="L5" i="271"/>
  <c r="K5" i="271"/>
  <c r="D78" i="1" s="1"/>
  <c r="N10" i="270"/>
  <c r="L10" i="270"/>
  <c r="M10" i="270" s="1"/>
  <c r="O10" i="270" s="1"/>
  <c r="K10" i="270"/>
  <c r="D30" i="1" s="1"/>
  <c r="D60" i="1"/>
  <c r="N4" i="269"/>
  <c r="L4" i="269"/>
  <c r="M4" i="269" s="1"/>
  <c r="O4" i="269" s="1"/>
  <c r="K4" i="269"/>
  <c r="N7" i="268"/>
  <c r="L7" i="268"/>
  <c r="M7" i="268" s="1"/>
  <c r="O7" i="268" s="1"/>
  <c r="K7" i="268"/>
  <c r="L2" i="267"/>
  <c r="K2" i="267"/>
  <c r="K9" i="267" s="1"/>
  <c r="D9" i="1" s="1"/>
  <c r="N9" i="267"/>
  <c r="N8" i="266"/>
  <c r="L8" i="266"/>
  <c r="K8" i="266"/>
  <c r="N8" i="265"/>
  <c r="L8" i="265"/>
  <c r="K8" i="265"/>
  <c r="N12" i="264"/>
  <c r="L12" i="264"/>
  <c r="M12" i="264" s="1"/>
  <c r="F25" i="1" s="1"/>
  <c r="K12" i="264"/>
  <c r="D25" i="1" s="1"/>
  <c r="D52" i="1"/>
  <c r="L2" i="263"/>
  <c r="M2" i="263" s="1"/>
  <c r="K2" i="263"/>
  <c r="K4" i="263" s="1"/>
  <c r="N4" i="263"/>
  <c r="D61" i="1"/>
  <c r="N4" i="262"/>
  <c r="L4" i="262"/>
  <c r="K4" i="262"/>
  <c r="L3" i="256"/>
  <c r="K3" i="256"/>
  <c r="K15" i="256" s="1"/>
  <c r="D11" i="1" s="1"/>
  <c r="N6" i="261"/>
  <c r="L6" i="261"/>
  <c r="M6" i="261" s="1"/>
  <c r="F56" i="1" s="1"/>
  <c r="K6" i="261"/>
  <c r="D56" i="1" s="1"/>
  <c r="N8" i="260"/>
  <c r="L8" i="260"/>
  <c r="E22" i="1" s="1"/>
  <c r="K8" i="260"/>
  <c r="D22" i="1" s="1"/>
  <c r="F80" i="1"/>
  <c r="E80" i="1"/>
  <c r="N6" i="259"/>
  <c r="L6" i="259"/>
  <c r="E55" i="1" s="1"/>
  <c r="K6" i="259"/>
  <c r="D55" i="1" s="1"/>
  <c r="D80" i="1"/>
  <c r="N4" i="258"/>
  <c r="L4" i="258"/>
  <c r="K4" i="258"/>
  <c r="N13" i="257"/>
  <c r="L13" i="257"/>
  <c r="E16" i="1" s="1"/>
  <c r="K13" i="257"/>
  <c r="D16" i="1" s="1"/>
  <c r="N15" i="256"/>
  <c r="F82" i="1"/>
  <c r="E82" i="1"/>
  <c r="N11" i="255"/>
  <c r="L11" i="255"/>
  <c r="E31" i="1" s="1"/>
  <c r="K11" i="255"/>
  <c r="D31" i="1" s="1"/>
  <c r="N10" i="254"/>
  <c r="L10" i="254"/>
  <c r="E83" i="1" s="1"/>
  <c r="K10" i="254"/>
  <c r="D83" i="1" s="1"/>
  <c r="N25" i="253"/>
  <c r="L25" i="253"/>
  <c r="E24" i="1" s="1"/>
  <c r="K25" i="253"/>
  <c r="D24" i="1" s="1"/>
  <c r="D82" i="1"/>
  <c r="N4" i="252"/>
  <c r="L4" i="252"/>
  <c r="K4" i="252"/>
  <c r="E28" i="1"/>
  <c r="D28" i="1"/>
  <c r="F46" i="1"/>
  <c r="E46" i="1"/>
  <c r="N37" i="251"/>
  <c r="L37" i="251"/>
  <c r="E26" i="1" s="1"/>
  <c r="K37" i="251"/>
  <c r="D26" i="1" s="1"/>
  <c r="D46" i="1"/>
  <c r="N4" i="250"/>
  <c r="L4" i="250"/>
  <c r="M4" i="250" s="1"/>
  <c r="O4" i="250" s="1"/>
  <c r="K4" i="250"/>
  <c r="E69" i="1"/>
  <c r="N17" i="249"/>
  <c r="L17" i="249"/>
  <c r="E21" i="1" s="1"/>
  <c r="K17" i="249"/>
  <c r="D21" i="1" s="1"/>
  <c r="N29" i="248"/>
  <c r="L29" i="248"/>
  <c r="E7" i="1" s="1"/>
  <c r="K29" i="248"/>
  <c r="D7" i="1" s="1"/>
  <c r="D69" i="1"/>
  <c r="N5" i="247"/>
  <c r="L5" i="247"/>
  <c r="K5" i="247"/>
  <c r="N17" i="246"/>
  <c r="L17" i="246"/>
  <c r="E20" i="1" s="1"/>
  <c r="K17" i="246"/>
  <c r="D20" i="1" s="1"/>
  <c r="F72" i="1"/>
  <c r="F71" i="1"/>
  <c r="E70" i="1"/>
  <c r="E72" i="1"/>
  <c r="E71" i="1"/>
  <c r="N37" i="245"/>
  <c r="L37" i="245"/>
  <c r="K37" i="245"/>
  <c r="D17" i="1" s="1"/>
  <c r="N7" i="244"/>
  <c r="L7" i="244"/>
  <c r="M7" i="244" s="1"/>
  <c r="O7" i="244" s="1"/>
  <c r="K7" i="244"/>
  <c r="D70" i="1" s="1"/>
  <c r="D72" i="1"/>
  <c r="N4" i="243"/>
  <c r="L4" i="243"/>
  <c r="K4" i="243"/>
  <c r="D71" i="1"/>
  <c r="N4" i="242"/>
  <c r="L4" i="242"/>
  <c r="M4" i="242" s="1"/>
  <c r="O4" i="242" s="1"/>
  <c r="K4" i="242"/>
  <c r="N17" i="241"/>
  <c r="L17" i="241"/>
  <c r="M17" i="241" s="1"/>
  <c r="O17" i="241" s="1"/>
  <c r="K17" i="241"/>
  <c r="D23" i="1" s="1"/>
  <c r="N9" i="240"/>
  <c r="L9" i="240"/>
  <c r="K9" i="240"/>
  <c r="N62" i="239"/>
  <c r="L62" i="239"/>
  <c r="E15" i="1" s="1"/>
  <c r="K62" i="239"/>
  <c r="D15" i="1" s="1"/>
  <c r="E63" i="1" l="1"/>
  <c r="F63" i="1"/>
  <c r="M5" i="319"/>
  <c r="O5" i="319" s="1"/>
  <c r="E29" i="1"/>
  <c r="M4" i="317"/>
  <c r="O4" i="317" s="1"/>
  <c r="M7" i="314"/>
  <c r="F30" i="1"/>
  <c r="E30" i="1"/>
  <c r="M4" i="311"/>
  <c r="O4" i="311" s="1"/>
  <c r="M4" i="310"/>
  <c r="O4" i="310" s="1"/>
  <c r="E56" i="1"/>
  <c r="M5" i="289"/>
  <c r="E51" i="1"/>
  <c r="M4" i="309"/>
  <c r="O4" i="309" s="1"/>
  <c r="E25" i="1"/>
  <c r="M8" i="303"/>
  <c r="O10" i="305"/>
  <c r="M8" i="295"/>
  <c r="M4" i="307"/>
  <c r="O4" i="307" s="1"/>
  <c r="M4" i="306"/>
  <c r="O4" i="306" s="1"/>
  <c r="M5" i="302"/>
  <c r="O5" i="302" s="1"/>
  <c r="M37" i="245"/>
  <c r="O37" i="245" s="1"/>
  <c r="M5" i="292"/>
  <c r="E87" i="1"/>
  <c r="M10" i="299"/>
  <c r="M6" i="300"/>
  <c r="M5" i="293"/>
  <c r="E74" i="1"/>
  <c r="O8" i="276"/>
  <c r="M10" i="294"/>
  <c r="F33" i="1" s="1"/>
  <c r="M7" i="284"/>
  <c r="F41" i="1" s="1"/>
  <c r="O6" i="261"/>
  <c r="M11" i="278"/>
  <c r="O11" i="278" s="1"/>
  <c r="M5" i="291"/>
  <c r="M5" i="290"/>
  <c r="O5" i="290" s="1"/>
  <c r="M5" i="283"/>
  <c r="E50" i="1"/>
  <c r="E6" i="1"/>
  <c r="F6" i="1"/>
  <c r="M4" i="286"/>
  <c r="O4" i="286" s="1"/>
  <c r="M2" i="272"/>
  <c r="M7" i="285"/>
  <c r="E40" i="1"/>
  <c r="M2" i="267"/>
  <c r="E45" i="1"/>
  <c r="F45" i="1"/>
  <c r="O7" i="284"/>
  <c r="M8" i="260"/>
  <c r="F22" i="1" s="1"/>
  <c r="M4" i="280"/>
  <c r="O4" i="280" s="1"/>
  <c r="M6" i="279"/>
  <c r="M3" i="256"/>
  <c r="L15" i="256"/>
  <c r="E11" i="1" s="1"/>
  <c r="E12" i="1"/>
  <c r="M6" i="277"/>
  <c r="M4" i="273"/>
  <c r="O4" i="273" s="1"/>
  <c r="M13" i="257"/>
  <c r="F16" i="1" s="1"/>
  <c r="L7" i="272"/>
  <c r="M5" i="271"/>
  <c r="L9" i="267"/>
  <c r="E9" i="1" s="1"/>
  <c r="M8" i="266"/>
  <c r="M8" i="265"/>
  <c r="O12" i="264"/>
  <c r="L4" i="263"/>
  <c r="M4" i="263" s="1"/>
  <c r="O4" i="263" s="1"/>
  <c r="M4" i="262"/>
  <c r="O4" i="262" s="1"/>
  <c r="M17" i="249"/>
  <c r="F21" i="1" s="1"/>
  <c r="E23" i="1"/>
  <c r="F23" i="1"/>
  <c r="M6" i="259"/>
  <c r="M4" i="258"/>
  <c r="O4" i="258" s="1"/>
  <c r="M25" i="253"/>
  <c r="F24" i="1" s="1"/>
  <c r="M11" i="255"/>
  <c r="M10" i="254"/>
  <c r="M4" i="252"/>
  <c r="O4" i="252" s="1"/>
  <c r="M37" i="251"/>
  <c r="F26" i="1" s="1"/>
  <c r="E17" i="1"/>
  <c r="F70" i="1"/>
  <c r="M29" i="248"/>
  <c r="M5" i="247"/>
  <c r="M17" i="246"/>
  <c r="F20" i="1" s="1"/>
  <c r="M4" i="243"/>
  <c r="O4" i="243" s="1"/>
  <c r="M9" i="240"/>
  <c r="F28" i="1" s="1"/>
  <c r="M62" i="239"/>
  <c r="F15" i="1" s="1"/>
  <c r="O6" i="259" l="1"/>
  <c r="F55" i="1"/>
  <c r="O7" i="314"/>
  <c r="F73" i="1"/>
  <c r="O5" i="291"/>
  <c r="F57" i="1"/>
  <c r="O5" i="289"/>
  <c r="F51" i="1"/>
  <c r="O10" i="294"/>
  <c r="O8" i="303"/>
  <c r="F14" i="1"/>
  <c r="O8" i="295"/>
  <c r="O6" i="300"/>
  <c r="F38" i="1"/>
  <c r="F17" i="1"/>
  <c r="F12" i="1"/>
  <c r="O5" i="292"/>
  <c r="F87" i="1"/>
  <c r="O10" i="299"/>
  <c r="F10" i="1"/>
  <c r="O5" i="293"/>
  <c r="F74" i="1"/>
  <c r="O5" i="271"/>
  <c r="F78" i="1"/>
  <c r="O5" i="283"/>
  <c r="F50" i="1"/>
  <c r="M7" i="272"/>
  <c r="O7" i="285"/>
  <c r="F40" i="1"/>
  <c r="O6" i="279"/>
  <c r="F79" i="1"/>
  <c r="O8" i="260"/>
  <c r="M15" i="256"/>
  <c r="O15" i="256" s="1"/>
  <c r="O8" i="266"/>
  <c r="O8" i="265"/>
  <c r="O6" i="277"/>
  <c r="F49" i="1"/>
  <c r="O10" i="254"/>
  <c r="F83" i="1"/>
  <c r="F9" i="1"/>
  <c r="O13" i="257"/>
  <c r="O17" i="249"/>
  <c r="O5" i="247"/>
  <c r="F69" i="1"/>
  <c r="O11" i="255"/>
  <c r="F31" i="1"/>
  <c r="O29" i="248"/>
  <c r="F7" i="1"/>
  <c r="O17" i="246"/>
  <c r="O25" i="253"/>
  <c r="O37" i="251"/>
  <c r="O9" i="240"/>
  <c r="O62" i="239"/>
  <c r="F11" i="1" l="1"/>
  <c r="O7" i="272"/>
  <c r="O9" i="267"/>
</calcChain>
</file>

<file path=xl/sharedStrings.xml><?xml version="1.0" encoding="utf-8"?>
<sst xmlns="http://schemas.openxmlformats.org/spreadsheetml/2006/main" count="2823" uniqueCount="141">
  <si>
    <t>Rank</t>
  </si>
  <si>
    <t>Class</t>
  </si>
  <si>
    <t>Competitor</t>
  </si>
  <si>
    <t>Date</t>
  </si>
  <si>
    <t>Range Location</t>
  </si>
  <si>
    <t>TGT      1</t>
  </si>
  <si>
    <t>TGT     2</t>
  </si>
  <si>
    <t>TGT     3</t>
  </si>
  <si>
    <t>TGT     4</t>
  </si>
  <si>
    <t>TGT     5</t>
  </si>
  <si>
    <t>TGT     6</t>
  </si>
  <si>
    <t># of Targets</t>
  </si>
  <si>
    <t>TGT Total</t>
  </si>
  <si>
    <t>AGG</t>
  </si>
  <si>
    <t>Points</t>
  </si>
  <si>
    <t>AGG + Points</t>
  </si>
  <si>
    <t>Target Total</t>
  </si>
  <si>
    <t>Agg</t>
  </si>
  <si>
    <t># Of Targets</t>
  </si>
  <si>
    <t>Unlimited</t>
  </si>
  <si>
    <t>Back to Ranking</t>
  </si>
  <si>
    <t xml:space="preserve">Unlimited </t>
  </si>
  <si>
    <t>Jackson, KY</t>
  </si>
  <si>
    <t>Tao Irtz</t>
  </si>
  <si>
    <t>ABRA UNLIMITED 2024</t>
  </si>
  <si>
    <t>Richard Mosely</t>
  </si>
  <si>
    <t>William Smith</t>
  </si>
  <si>
    <t>Daniel Henry</t>
  </si>
  <si>
    <t>Jim Swaringin</t>
  </si>
  <si>
    <t>Luis Ordorica</t>
  </si>
  <si>
    <t>Scott Jackson</t>
  </si>
  <si>
    <t>San Angelo, TX</t>
  </si>
  <si>
    <t>Edinburg, TX</t>
  </si>
  <si>
    <t>Bud Stell</t>
  </si>
  <si>
    <t>Frank Breland</t>
  </si>
  <si>
    <t>John Laseter</t>
  </si>
  <si>
    <t>Tyler Thornton</t>
  </si>
  <si>
    <t>Laurel, MS</t>
  </si>
  <si>
    <t>Richard Mosley</t>
  </si>
  <si>
    <t>Boerne, TX</t>
  </si>
  <si>
    <t>Jerry Willeford</t>
  </si>
  <si>
    <t>Tony Carruth</t>
  </si>
  <si>
    <t>Wilmore,KY</t>
  </si>
  <si>
    <t>Benjamin Jacques</t>
  </si>
  <si>
    <t>Darren Krumwiede</t>
  </si>
  <si>
    <t>James Soileau</t>
  </si>
  <si>
    <t>Robert Benoit II</t>
  </si>
  <si>
    <t>Iowa, LA</t>
  </si>
  <si>
    <t>Tom Tignor</t>
  </si>
  <si>
    <t>Bristol,VA</t>
  </si>
  <si>
    <t>Biloxi, MS</t>
  </si>
  <si>
    <t>James Freeman</t>
  </si>
  <si>
    <t>Michael Sylvest</t>
  </si>
  <si>
    <t>Ronald Herring</t>
  </si>
  <si>
    <t>Butler, KY</t>
  </si>
  <si>
    <t>Fred Jamison</t>
  </si>
  <si>
    <t>Wayne Argence</t>
  </si>
  <si>
    <t>Mt. Sterling, KY</t>
  </si>
  <si>
    <t>Somerset, KY</t>
  </si>
  <si>
    <t>Brendan Prebish</t>
  </si>
  <si>
    <t>Dale Cauthen</t>
  </si>
  <si>
    <t>Dave Eisenschmied</t>
  </si>
  <si>
    <t>Gary Silvernail</t>
  </si>
  <si>
    <t>Greg Keefer</t>
  </si>
  <si>
    <t>John Hovan</t>
  </si>
  <si>
    <t>Max Dixon</t>
  </si>
  <si>
    <t>Michael Blackard</t>
  </si>
  <si>
    <t>Mike Urbas</t>
  </si>
  <si>
    <t>Stanley Canter</t>
  </si>
  <si>
    <t>Ashtabula, OH</t>
  </si>
  <si>
    <t>Belton, SC</t>
  </si>
  <si>
    <t>Jeff Kite</t>
  </si>
  <si>
    <t>Freddy Geiselbreth</t>
  </si>
  <si>
    <t>Madisonville, TN</t>
  </si>
  <si>
    <t>Benji Matoy</t>
  </si>
  <si>
    <t>Bill Kushner</t>
  </si>
  <si>
    <t>Chris Helton</t>
  </si>
  <si>
    <t>Chuck Brooks</t>
  </si>
  <si>
    <t>Ronald Brasko</t>
  </si>
  <si>
    <t>Windber,PA</t>
  </si>
  <si>
    <t>Ronald Blasko</t>
  </si>
  <si>
    <t>South Fork,PA</t>
  </si>
  <si>
    <t>Bobby Splawn</t>
  </si>
  <si>
    <t>James Hopper</t>
  </si>
  <si>
    <t>Beaumont, MS</t>
  </si>
  <si>
    <t>Jeremiah Emmett</t>
  </si>
  <si>
    <t>Merlin Orr</t>
  </si>
  <si>
    <t>Puryear, TN</t>
  </si>
  <si>
    <t>Russ Pope</t>
  </si>
  <si>
    <t>06\22\24</t>
  </si>
  <si>
    <t>Larry Smith</t>
  </si>
  <si>
    <t>Leo Beatty</t>
  </si>
  <si>
    <t>Leo Beatly</t>
  </si>
  <si>
    <t>Matthew Tignor</t>
  </si>
  <si>
    <t>Ron Blasko</t>
  </si>
  <si>
    <t>Bobby Young</t>
  </si>
  <si>
    <t>Doug Gates</t>
  </si>
  <si>
    <t>Ken Osmond</t>
  </si>
  <si>
    <t>Rich Smith</t>
  </si>
  <si>
    <t>Ken Donahue</t>
  </si>
  <si>
    <t>Phil Lewis</t>
  </si>
  <si>
    <t>Brady Penton</t>
  </si>
  <si>
    <t>Dustin Fugate</t>
  </si>
  <si>
    <t>Lee Switalski</t>
  </si>
  <si>
    <t>Mike Rorer</t>
  </si>
  <si>
    <t>Rick Korpi</t>
  </si>
  <si>
    <t>BrushyMtn,VA</t>
  </si>
  <si>
    <t>Cody Dockery</t>
  </si>
  <si>
    <t>Tony Kaiser</t>
  </si>
  <si>
    <t>Elberton, GA #2</t>
  </si>
  <si>
    <t>Chad Giles</t>
  </si>
  <si>
    <t>DebbiePenton</t>
  </si>
  <si>
    <t>Mike Burns</t>
  </si>
  <si>
    <t>Traci Benoit</t>
  </si>
  <si>
    <t>Debbie Penton</t>
  </si>
  <si>
    <t>Charlie Knight</t>
  </si>
  <si>
    <t>Judy Gallion</t>
  </si>
  <si>
    <t>Marvin Batliner</t>
  </si>
  <si>
    <t>Brett Cavins</t>
  </si>
  <si>
    <t>Brett Carvins</t>
  </si>
  <si>
    <t>Elberton, GA</t>
  </si>
  <si>
    <t>9\20\24</t>
  </si>
  <si>
    <t>Sterling Martin</t>
  </si>
  <si>
    <t>09\27\24</t>
  </si>
  <si>
    <t>Jake Radwanski</t>
  </si>
  <si>
    <t>James Marsh</t>
  </si>
  <si>
    <t>Daren Burns</t>
  </si>
  <si>
    <t>Beaumont,Ms</t>
  </si>
  <si>
    <t>Adam Plummer</t>
  </si>
  <si>
    <t>Mark Crownover</t>
  </si>
  <si>
    <t>Louisville, KY</t>
  </si>
  <si>
    <t>Tyler Thorton</t>
  </si>
  <si>
    <t>Jamie Penton</t>
  </si>
  <si>
    <t>Stan Hall</t>
  </si>
  <si>
    <t>Brent Lott</t>
  </si>
  <si>
    <t>Philip Dedmon</t>
  </si>
  <si>
    <t>Phillip Dedmon</t>
  </si>
  <si>
    <t>Carl King</t>
  </si>
  <si>
    <t>Jerry Thompson</t>
  </si>
  <si>
    <t>Roger Snider</t>
  </si>
  <si>
    <t>National Aggregate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</si>
</sst>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General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22"/>
      <color theme="1"/>
      <name val="Calibri"/>
      <family val="2"/>
      <scheme val="minor"/>
    </font>
    <font>
      <b/>
      <sz val="11"/>
      <name val="Arial"/>
      <family val="2"/>
    </font>
    <font>
      <b/>
      <u/>
      <sz val="11"/>
      <name val="Arial"/>
      <family val="2"/>
    </font>
    <font>
      <sz val="11"/>
      <color rgb="FF000000"/>
      <name val="Calibri"/>
      <family val="2"/>
    </font>
    <font>
      <b/>
      <sz val="10"/>
      <name val="Arial"/>
      <family val="2"/>
    </font>
    <font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9" fillId="0" borderId="0"/>
  </cellStyleXfs>
  <cellXfs count="51">
    <xf numFmtId="0" fontId="0" fillId="0" borderId="0" xfId="0"/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5" fillId="0" borderId="1" xfId="0" applyFont="1" applyBorder="1" applyAlignment="1">
      <alignment horizontal="center" wrapText="1" shrinkToFit="1"/>
    </xf>
    <xf numFmtId="0" fontId="5" fillId="0" borderId="1" xfId="0" applyFont="1" applyBorder="1" applyAlignment="1" applyProtection="1">
      <alignment horizontal="center"/>
      <protection locked="0"/>
    </xf>
    <xf numFmtId="14" fontId="5" fillId="0" borderId="1" xfId="0" applyNumberFormat="1" applyFont="1" applyBorder="1" applyAlignment="1">
      <alignment horizontal="center"/>
    </xf>
    <xf numFmtId="1" fontId="5" fillId="0" borderId="1" xfId="0" applyNumberFormat="1" applyFont="1" applyBorder="1" applyAlignment="1" applyProtection="1">
      <alignment horizontal="center"/>
      <protection locked="0"/>
    </xf>
    <xf numFmtId="2" fontId="1" fillId="2" borderId="0" xfId="0" applyNumberFormat="1" applyFont="1" applyFill="1" applyAlignment="1">
      <alignment horizontal="center"/>
    </xf>
    <xf numFmtId="2" fontId="1" fillId="0" borderId="0" xfId="0" applyNumberFormat="1" applyFont="1" applyAlignment="1">
      <alignment horizontal="center"/>
    </xf>
    <xf numFmtId="1" fontId="5" fillId="0" borderId="1" xfId="0" applyNumberFormat="1" applyFont="1" applyBorder="1" applyAlignment="1" applyProtection="1">
      <alignment horizontal="center" wrapText="1"/>
      <protection hidden="1"/>
    </xf>
    <xf numFmtId="2" fontId="5" fillId="0" borderId="1" xfId="0" applyNumberFormat="1" applyFont="1" applyBorder="1" applyAlignment="1" applyProtection="1">
      <alignment horizontal="center"/>
      <protection hidden="1"/>
    </xf>
    <xf numFmtId="1" fontId="5" fillId="0" borderId="1" xfId="0" applyNumberFormat="1" applyFont="1" applyBorder="1" applyAlignment="1" applyProtection="1">
      <alignment horizontal="center"/>
      <protection hidden="1"/>
    </xf>
    <xf numFmtId="2" fontId="5" fillId="0" borderId="1" xfId="0" applyNumberFormat="1" applyFont="1" applyBorder="1" applyAlignment="1" applyProtection="1">
      <alignment horizontal="center" wrapText="1"/>
      <protection hidden="1"/>
    </xf>
    <xf numFmtId="0" fontId="3" fillId="0" borderId="0" xfId="1" applyFill="1"/>
    <xf numFmtId="0" fontId="5" fillId="0" borderId="0" xfId="0" applyFont="1" applyAlignment="1">
      <alignment horizontal="center" wrapText="1" shrinkToFit="1"/>
    </xf>
    <xf numFmtId="0" fontId="5" fillId="0" borderId="0" xfId="0" applyFont="1" applyAlignment="1" applyProtection="1">
      <alignment horizontal="center"/>
      <protection locked="0"/>
    </xf>
    <xf numFmtId="14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 wrapText="1"/>
    </xf>
    <xf numFmtId="1" fontId="5" fillId="0" borderId="0" xfId="0" applyNumberFormat="1" applyFont="1" applyAlignment="1" applyProtection="1">
      <alignment horizontal="center"/>
      <protection locked="0"/>
    </xf>
    <xf numFmtId="1" fontId="5" fillId="0" borderId="0" xfId="0" applyNumberFormat="1" applyFont="1" applyAlignment="1" applyProtection="1">
      <alignment horizontal="center" wrapText="1"/>
      <protection hidden="1"/>
    </xf>
    <xf numFmtId="2" fontId="5" fillId="0" borderId="0" xfId="0" applyNumberFormat="1" applyFont="1" applyAlignment="1" applyProtection="1">
      <alignment horizontal="center"/>
      <protection hidden="1"/>
    </xf>
    <xf numFmtId="1" fontId="5" fillId="0" borderId="0" xfId="0" applyNumberFormat="1" applyFont="1" applyAlignment="1" applyProtection="1">
      <alignment horizontal="center"/>
      <protection hidden="1"/>
    </xf>
    <xf numFmtId="2" fontId="5" fillId="0" borderId="0" xfId="0" applyNumberFormat="1" applyFont="1" applyAlignment="1" applyProtection="1">
      <alignment horizontal="center" wrapText="1"/>
      <protection hidden="1"/>
    </xf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8" fillId="0" borderId="0" xfId="1" applyFont="1" applyAlignment="1">
      <alignment horizontal="center"/>
    </xf>
    <xf numFmtId="2" fontId="7" fillId="0" borderId="0" xfId="0" applyNumberFormat="1" applyFont="1" applyAlignment="1">
      <alignment horizontal="center"/>
    </xf>
    <xf numFmtId="49" fontId="10" fillId="0" borderId="1" xfId="0" applyNumberFormat="1" applyFont="1" applyBorder="1" applyAlignment="1">
      <alignment horizontal="center" wrapText="1"/>
    </xf>
    <xf numFmtId="0" fontId="7" fillId="3" borderId="0" xfId="0" applyFont="1" applyFill="1" applyAlignment="1">
      <alignment horizontal="center"/>
    </xf>
    <xf numFmtId="2" fontId="7" fillId="3" borderId="0" xfId="0" applyNumberFormat="1" applyFont="1" applyFill="1" applyAlignment="1">
      <alignment horizontal="center"/>
    </xf>
    <xf numFmtId="49" fontId="5" fillId="0" borderId="1" xfId="0" applyNumberFormat="1" applyFont="1" applyBorder="1" applyAlignment="1">
      <alignment horizontal="center" wrapText="1"/>
    </xf>
    <xf numFmtId="1" fontId="13" fillId="0" borderId="1" xfId="0" applyNumberFormat="1" applyFont="1" applyBorder="1" applyAlignment="1" applyProtection="1">
      <alignment horizontal="center"/>
      <protection locked="0"/>
    </xf>
    <xf numFmtId="1" fontId="5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8" fillId="3" borderId="0" xfId="1" applyFont="1" applyFill="1" applyAlignment="1">
      <alignment horizontal="center"/>
    </xf>
    <xf numFmtId="1" fontId="7" fillId="3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11" fillId="0" borderId="0" xfId="0" applyFont="1"/>
    <xf numFmtId="0" fontId="4" fillId="2" borderId="0" xfId="0" applyFont="1" applyFill="1" applyAlignment="1">
      <alignment horizontal="center"/>
    </xf>
    <xf numFmtId="0" fontId="12" fillId="0" borderId="0" xfId="0" applyFont="1" applyAlignment="1">
      <alignment horizontal="center"/>
    </xf>
  </cellXfs>
  <cellStyles count="3">
    <cellStyle name="Excel Built-in Normal" xfId="2" xr:uid="{E7EB9932-5F2E-4E59-BB66-3EC9803AA3B1}"/>
    <cellStyle name="Hyperlink" xfId="1" builtinId="8"/>
    <cellStyle name="Normal" xfId="0" builtinId="0"/>
  </cellStyles>
  <dxfs count="656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sharedStrings" Target="sharedString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bra2\Desktop\ABRA%20Files%20and%20More\AUTO%20BENCH%20REST%20ASSOCIATION%20FILE\ABRA%202019\Georgia\Georgia%20Results%2001%2019%20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BRA SCORE SHEET "/>
      <sheetName val="DATA SHEET"/>
      <sheetName val="Instruction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A8036-B2EE-4A22-AD86-AFA6151597BA}">
  <sheetPr codeName="Sheet16"/>
  <dimension ref="A1:F88"/>
  <sheetViews>
    <sheetView tabSelected="1" workbookViewId="0"/>
  </sheetViews>
  <sheetFormatPr defaultRowHeight="15" x14ac:dyDescent="0.25"/>
  <cols>
    <col min="1" max="1" width="9.140625" style="9"/>
    <col min="2" max="2" width="16.5703125" style="9" customWidth="1"/>
    <col min="3" max="3" width="25.42578125" style="9" customWidth="1"/>
    <col min="4" max="4" width="15.7109375" style="9" bestFit="1" customWidth="1"/>
    <col min="5" max="5" width="16.140625" style="9" bestFit="1" customWidth="1"/>
    <col min="6" max="6" width="27.28515625" style="17" customWidth="1"/>
  </cols>
  <sheetData>
    <row r="1" spans="1:6" ht="24" customHeight="1" x14ac:dyDescent="0.25">
      <c r="A1" s="10"/>
      <c r="B1" s="10"/>
      <c r="C1" s="10"/>
      <c r="D1" s="10"/>
      <c r="E1" s="10"/>
      <c r="F1" s="16"/>
    </row>
    <row r="2" spans="1:6" ht="28.5" x14ac:dyDescent="0.45">
      <c r="A2" s="47" t="s">
        <v>24</v>
      </c>
      <c r="B2" s="48"/>
      <c r="C2" s="48"/>
      <c r="D2" s="48"/>
      <c r="E2" s="48"/>
      <c r="F2" s="48"/>
    </row>
    <row r="3" spans="1:6" ht="18.75" x14ac:dyDescent="0.3">
      <c r="A3" s="49" t="s">
        <v>140</v>
      </c>
      <c r="B3" s="50"/>
      <c r="C3" s="50"/>
      <c r="D3" s="50"/>
      <c r="E3" s="50"/>
      <c r="F3" s="50"/>
    </row>
    <row r="4" spans="1:6" x14ac:dyDescent="0.25">
      <c r="A4" s="10"/>
      <c r="B4" s="10"/>
      <c r="C4" s="10"/>
      <c r="D4" s="10"/>
      <c r="E4" s="10"/>
      <c r="F4" s="16"/>
    </row>
    <row r="5" spans="1:6" x14ac:dyDescent="0.25">
      <c r="A5" s="32" t="s">
        <v>0</v>
      </c>
      <c r="B5" s="32" t="s">
        <v>1</v>
      </c>
      <c r="C5" s="32" t="s">
        <v>2</v>
      </c>
      <c r="D5" s="32" t="s">
        <v>18</v>
      </c>
      <c r="E5" s="32" t="s">
        <v>16</v>
      </c>
      <c r="F5" s="35" t="s">
        <v>17</v>
      </c>
    </row>
    <row r="6" spans="1:6" x14ac:dyDescent="0.25">
      <c r="A6" s="32">
        <v>1</v>
      </c>
      <c r="B6" s="32" t="s">
        <v>19</v>
      </c>
      <c r="C6" s="34" t="s">
        <v>76</v>
      </c>
      <c r="D6" s="33">
        <f>SUM('Chris Helton'!K8)</f>
        <v>22</v>
      </c>
      <c r="E6" s="33">
        <f>SUM('Chris Helton'!L8)</f>
        <v>4325</v>
      </c>
      <c r="F6" s="35">
        <f>SUM('Chris Helton'!M8)</f>
        <v>196.59090909090909</v>
      </c>
    </row>
    <row r="7" spans="1:6" x14ac:dyDescent="0.25">
      <c r="A7" s="32">
        <v>2</v>
      </c>
      <c r="B7" s="32" t="s">
        <v>19</v>
      </c>
      <c r="C7" s="34" t="s">
        <v>35</v>
      </c>
      <c r="D7" s="33">
        <f>SUM('John Laseter'!K29)</f>
        <v>94</v>
      </c>
      <c r="E7" s="33">
        <f>SUM('John Laseter'!L29)</f>
        <v>18458.02</v>
      </c>
      <c r="F7" s="35">
        <f>SUM('John Laseter'!M29)</f>
        <v>196.36191489361701</v>
      </c>
    </row>
    <row r="8" spans="1:6" x14ac:dyDescent="0.25">
      <c r="A8" s="32">
        <v>3</v>
      </c>
      <c r="B8" s="32" t="s">
        <v>19</v>
      </c>
      <c r="C8" s="34" t="s">
        <v>68</v>
      </c>
      <c r="D8" s="33">
        <f>SUM('Stanley Canter'!K7)</f>
        <v>20</v>
      </c>
      <c r="E8" s="33">
        <f>SUM('Stanley Canter'!L7)</f>
        <v>3918.0010000000002</v>
      </c>
      <c r="F8" s="35">
        <f>SUM('Stanley Canter'!M7)</f>
        <v>195.90005000000002</v>
      </c>
    </row>
    <row r="9" spans="1:6" x14ac:dyDescent="0.25">
      <c r="A9" s="32">
        <v>4</v>
      </c>
      <c r="B9" s="32" t="s">
        <v>19</v>
      </c>
      <c r="C9" s="34" t="s">
        <v>71</v>
      </c>
      <c r="D9" s="33">
        <f>SUM('Jeff Kite'!K9)</f>
        <v>26</v>
      </c>
      <c r="E9" s="33">
        <f>SUM('Jeff Kite'!L9)</f>
        <v>5093.0010000000002</v>
      </c>
      <c r="F9" s="35">
        <f>SUM('Jeff Kite'!M9)</f>
        <v>195.88465384615387</v>
      </c>
    </row>
    <row r="10" spans="1:6" x14ac:dyDescent="0.25">
      <c r="A10" s="32">
        <v>5</v>
      </c>
      <c r="B10" s="32" t="s">
        <v>19</v>
      </c>
      <c r="C10" s="34" t="s">
        <v>107</v>
      </c>
      <c r="D10" s="33">
        <f>SUM('Cody Dockery'!K10)</f>
        <v>29</v>
      </c>
      <c r="E10" s="33">
        <f>SUM('Cody Dockery'!L10)</f>
        <v>5643.0010000000002</v>
      </c>
      <c r="F10" s="35">
        <f>SUM('Cody Dockery'!M10)</f>
        <v>194.58624137931037</v>
      </c>
    </row>
    <row r="11" spans="1:6" x14ac:dyDescent="0.25">
      <c r="A11" s="32">
        <v>6</v>
      </c>
      <c r="B11" s="32" t="s">
        <v>19</v>
      </c>
      <c r="C11" s="34" t="s">
        <v>48</v>
      </c>
      <c r="D11" s="33">
        <f>SUM('Tom Tignor'!K15)</f>
        <v>49</v>
      </c>
      <c r="E11" s="33">
        <f>SUM('Tom Tignor'!L15)</f>
        <v>9532.0110000000004</v>
      </c>
      <c r="F11" s="35">
        <f>SUM('Tom Tignor'!M15)</f>
        <v>194.53083673469388</v>
      </c>
    </row>
    <row r="12" spans="1:6" x14ac:dyDescent="0.25">
      <c r="A12" s="32">
        <v>7</v>
      </c>
      <c r="B12" s="32" t="s">
        <v>19</v>
      </c>
      <c r="C12" s="34" t="s">
        <v>78</v>
      </c>
      <c r="D12" s="33">
        <f>SUM('Ronald Blasko'!K11)</f>
        <v>36</v>
      </c>
      <c r="E12" s="33">
        <f>SUM('Ronald Blasko'!L11)</f>
        <v>6971</v>
      </c>
      <c r="F12" s="35">
        <f>SUM('Ronald Blasko'!M11)</f>
        <v>193.63888888888889</v>
      </c>
    </row>
    <row r="13" spans="1:6" x14ac:dyDescent="0.25">
      <c r="A13" s="32">
        <v>8</v>
      </c>
      <c r="B13" s="32" t="s">
        <v>19</v>
      </c>
      <c r="C13" s="34" t="s">
        <v>132</v>
      </c>
      <c r="D13" s="33">
        <f>SUM('Jamie Penton'!K10)</f>
        <v>26</v>
      </c>
      <c r="E13" s="33">
        <f>SUM('Jamie Penton'!L10)</f>
        <v>5033.0039999999999</v>
      </c>
      <c r="F13" s="35">
        <f>SUM('Jamie Penton'!M10)</f>
        <v>193.57707692307693</v>
      </c>
    </row>
    <row r="14" spans="1:6" x14ac:dyDescent="0.25">
      <c r="A14" s="32">
        <v>9</v>
      </c>
      <c r="B14" s="32" t="s">
        <v>19</v>
      </c>
      <c r="C14" s="34" t="s">
        <v>112</v>
      </c>
      <c r="D14" s="33">
        <f>SUM('Mike Burns'!K8)</f>
        <v>26</v>
      </c>
      <c r="E14" s="33">
        <f>SUM('Mike Burns'!L8)</f>
        <v>5015.0020000000004</v>
      </c>
      <c r="F14" s="35">
        <f>SUM('Mike Burns'!M8)</f>
        <v>192.88469230769232</v>
      </c>
    </row>
    <row r="15" spans="1:6" x14ac:dyDescent="0.25">
      <c r="A15" s="32">
        <v>10</v>
      </c>
      <c r="B15" s="32" t="s">
        <v>19</v>
      </c>
      <c r="C15" s="34" t="s">
        <v>23</v>
      </c>
      <c r="D15" s="33">
        <f>SUM('Tao Irtz'!K62)</f>
        <v>256</v>
      </c>
      <c r="E15" s="33">
        <f>SUM('Tao Irtz'!L62)</f>
        <v>49206.002999999997</v>
      </c>
      <c r="F15" s="35">
        <f>SUM('Tao Irtz'!M62)</f>
        <v>192.21094921874999</v>
      </c>
    </row>
    <row r="16" spans="1:6" x14ac:dyDescent="0.25">
      <c r="A16" s="32">
        <v>11</v>
      </c>
      <c r="B16" s="32" t="s">
        <v>19</v>
      </c>
      <c r="C16" s="34" t="s">
        <v>51</v>
      </c>
      <c r="D16" s="33">
        <f>SUM('James Freeman'!K13)</f>
        <v>30</v>
      </c>
      <c r="E16" s="33">
        <f>SUM('James Freeman'!L13)</f>
        <v>5763</v>
      </c>
      <c r="F16" s="35">
        <f>SUM('James Freeman'!M13)</f>
        <v>192.1</v>
      </c>
    </row>
    <row r="17" spans="1:6" x14ac:dyDescent="0.25">
      <c r="A17" s="32">
        <v>12</v>
      </c>
      <c r="B17" s="32" t="s">
        <v>19</v>
      </c>
      <c r="C17" s="34" t="s">
        <v>30</v>
      </c>
      <c r="D17" s="33">
        <f>SUM('Scott Jackson'!K37)</f>
        <v>139</v>
      </c>
      <c r="E17" s="33">
        <f>SUM('Scott Jackson'!L37)</f>
        <v>26416.012999999999</v>
      </c>
      <c r="F17" s="35">
        <f>SUM('Scott Jackson'!M37)</f>
        <v>190.04325899280576</v>
      </c>
    </row>
    <row r="18" spans="1:6" x14ac:dyDescent="0.25">
      <c r="A18" s="32">
        <v>13</v>
      </c>
      <c r="B18" s="32" t="s">
        <v>19</v>
      </c>
      <c r="C18" s="34" t="s">
        <v>102</v>
      </c>
      <c r="D18" s="33">
        <f>SUM('Dustin Fugate'!K8)</f>
        <v>22</v>
      </c>
      <c r="E18" s="33">
        <f>SUM('Dustin Fugate'!L8)</f>
        <v>4179</v>
      </c>
      <c r="F18" s="35">
        <f>SUM('Dustin Fugate'!M8)</f>
        <v>189.95454545454547</v>
      </c>
    </row>
    <row r="19" spans="1:6" x14ac:dyDescent="0.25">
      <c r="A19" s="32">
        <v>14</v>
      </c>
      <c r="B19" s="32" t="s">
        <v>19</v>
      </c>
      <c r="C19" s="34" t="s">
        <v>63</v>
      </c>
      <c r="D19" s="33">
        <f>SUM('Greg Keefer'!K8)</f>
        <v>22</v>
      </c>
      <c r="E19" s="33">
        <f>SUM('Greg Keefer'!L8)</f>
        <v>4139.0010000000002</v>
      </c>
      <c r="F19" s="35">
        <f>SUM('Greg Keefer'!M8)</f>
        <v>188.1364090909091</v>
      </c>
    </row>
    <row r="20" spans="1:6" x14ac:dyDescent="0.25">
      <c r="A20" s="32">
        <v>15</v>
      </c>
      <c r="B20" s="32" t="s">
        <v>19</v>
      </c>
      <c r="C20" s="34" t="s">
        <v>33</v>
      </c>
      <c r="D20" s="33">
        <f>SUM('Bud Stell'!K17)</f>
        <v>62</v>
      </c>
      <c r="E20" s="33">
        <f>SUM('Bud Stell'!L17)</f>
        <v>11662.001</v>
      </c>
      <c r="F20" s="35">
        <f>SUM('Bud Stell'!M17)</f>
        <v>188.09679032258066</v>
      </c>
    </row>
    <row r="21" spans="1:6" x14ac:dyDescent="0.25">
      <c r="A21" s="32">
        <v>16</v>
      </c>
      <c r="B21" s="32" t="s">
        <v>19</v>
      </c>
      <c r="C21" s="34" t="s">
        <v>36</v>
      </c>
      <c r="D21" s="33">
        <f>SUM('Tyler Thornton'!K17)</f>
        <v>62</v>
      </c>
      <c r="E21" s="33">
        <f>SUM('Tyler Thornton'!L17)</f>
        <v>11653.002</v>
      </c>
      <c r="F21" s="35">
        <f>SUM('Tyler Thornton'!M17)</f>
        <v>187.95164516129032</v>
      </c>
    </row>
    <row r="22" spans="1:6" x14ac:dyDescent="0.25">
      <c r="A22" s="32">
        <v>17</v>
      </c>
      <c r="B22" s="32" t="s">
        <v>19</v>
      </c>
      <c r="C22" s="34" t="s">
        <v>55</v>
      </c>
      <c r="D22" s="33">
        <f>SUM('Fred Jamison'!K8)</f>
        <v>24</v>
      </c>
      <c r="E22" s="33">
        <f>SUM('Fred Jamison'!L8)</f>
        <v>4506.0010000000002</v>
      </c>
      <c r="F22" s="35">
        <f>SUM('Fred Jamison'!M8)</f>
        <v>187.75004166666668</v>
      </c>
    </row>
    <row r="23" spans="1:6" x14ac:dyDescent="0.25">
      <c r="A23" s="32">
        <v>18</v>
      </c>
      <c r="B23" s="32" t="s">
        <v>19</v>
      </c>
      <c r="C23" s="34" t="s">
        <v>25</v>
      </c>
      <c r="D23" s="33">
        <f>SUM('Richard Mosely'!K17)</f>
        <v>56</v>
      </c>
      <c r="E23" s="33">
        <f>SUM('Richard Mosely'!L17)</f>
        <v>10452.002</v>
      </c>
      <c r="F23" s="35">
        <f>SUM('Richard Mosely'!M17)</f>
        <v>186.64289285714287</v>
      </c>
    </row>
    <row r="24" spans="1:6" x14ac:dyDescent="0.25">
      <c r="A24" s="32">
        <v>19</v>
      </c>
      <c r="B24" s="32" t="s">
        <v>19</v>
      </c>
      <c r="C24" s="34" t="s">
        <v>44</v>
      </c>
      <c r="D24" s="33">
        <f>SUM('Darren Krumwiede'!K25)</f>
        <v>84</v>
      </c>
      <c r="E24" s="33">
        <f>SUM('Darren Krumwiede'!L25)</f>
        <v>15672.008000000002</v>
      </c>
      <c r="F24" s="35">
        <f>SUM('Darren Krumwiede'!M25)</f>
        <v>186.57152380952382</v>
      </c>
    </row>
    <row r="25" spans="1:6" x14ac:dyDescent="0.25">
      <c r="A25" s="32">
        <v>20</v>
      </c>
      <c r="B25" s="32" t="s">
        <v>19</v>
      </c>
      <c r="C25" s="34" t="s">
        <v>61</v>
      </c>
      <c r="D25" s="33">
        <f>SUM('Dave Eisenschmied'!K12)</f>
        <v>44</v>
      </c>
      <c r="E25" s="33">
        <f>SUM('Dave Eisenschmied'!L12)</f>
        <v>8158</v>
      </c>
      <c r="F25" s="35">
        <f>SUM('Dave Eisenschmied'!M12)</f>
        <v>185.40909090909091</v>
      </c>
    </row>
    <row r="26" spans="1:6" x14ac:dyDescent="0.25">
      <c r="A26" s="32">
        <v>21</v>
      </c>
      <c r="B26" s="32" t="s">
        <v>19</v>
      </c>
      <c r="C26" s="34" t="s">
        <v>41</v>
      </c>
      <c r="D26" s="33">
        <f>SUM('Tony Carruth'!K37)</f>
        <v>130</v>
      </c>
      <c r="E26" s="33">
        <f>SUM('Tony Carruth'!L37)</f>
        <v>24092.007000000001</v>
      </c>
      <c r="F26" s="35">
        <f>SUM('Tony Carruth'!M37)</f>
        <v>185.32313076923077</v>
      </c>
    </row>
    <row r="27" spans="1:6" x14ac:dyDescent="0.25">
      <c r="A27" s="32">
        <v>22</v>
      </c>
      <c r="B27" s="32" t="s">
        <v>19</v>
      </c>
      <c r="C27" s="34" t="s">
        <v>62</v>
      </c>
      <c r="D27" s="33">
        <f>SUM('Gary Silvernail'!K8)</f>
        <v>22</v>
      </c>
      <c r="E27" s="33">
        <f>SUM('Gary Silvernail'!L8)</f>
        <v>4071.0010000000002</v>
      </c>
      <c r="F27" s="35">
        <f>SUM('Gary Silvernail'!M8)</f>
        <v>185.0455</v>
      </c>
    </row>
    <row r="28" spans="1:6" x14ac:dyDescent="0.25">
      <c r="A28" s="32">
        <v>23</v>
      </c>
      <c r="B28" s="32" t="s">
        <v>19</v>
      </c>
      <c r="C28" s="34" t="s">
        <v>26</v>
      </c>
      <c r="D28" s="33">
        <f>SUM('William Smith'!K9)</f>
        <v>24</v>
      </c>
      <c r="E28" s="33">
        <f>SUM('William Smith'!L9)</f>
        <v>4431.0010000000002</v>
      </c>
      <c r="F28" s="35">
        <f>SUM('William Smith'!M9)</f>
        <v>184.62504166666668</v>
      </c>
    </row>
    <row r="29" spans="1:6" x14ac:dyDescent="0.25">
      <c r="A29" s="32">
        <v>24</v>
      </c>
      <c r="B29" s="32" t="s">
        <v>19</v>
      </c>
      <c r="C29" s="34" t="s">
        <v>119</v>
      </c>
      <c r="D29" s="33">
        <f>SUM('Brett Cavins'!K10)</f>
        <v>30</v>
      </c>
      <c r="E29" s="33">
        <f>SUM('Brett Cavins'!L10)</f>
        <v>5535</v>
      </c>
      <c r="F29" s="35">
        <f>SUM('Brett Cavins'!M10)</f>
        <v>184.5</v>
      </c>
    </row>
    <row r="30" spans="1:6" x14ac:dyDescent="0.25">
      <c r="A30" s="32">
        <v>25</v>
      </c>
      <c r="B30" s="32" t="s">
        <v>19</v>
      </c>
      <c r="C30" s="34" t="s">
        <v>66</v>
      </c>
      <c r="D30" s="33">
        <f>SUM('Michael Blackard'!K10)</f>
        <v>30</v>
      </c>
      <c r="E30" s="33">
        <f>SUM('Michael Blackard'!L10)</f>
        <v>5364</v>
      </c>
      <c r="F30" s="35">
        <f>SUM('Michael Blackard'!M10)</f>
        <v>178.8</v>
      </c>
    </row>
    <row r="31" spans="1:6" x14ac:dyDescent="0.25">
      <c r="A31" s="32">
        <v>26</v>
      </c>
      <c r="B31" s="32" t="s">
        <v>19</v>
      </c>
      <c r="C31" s="34" t="s">
        <v>46</v>
      </c>
      <c r="D31" s="33">
        <f>SUM('Robert Benoit II'!K11)</f>
        <v>21</v>
      </c>
      <c r="E31" s="33">
        <f>SUM('Robert Benoit II'!L11)</f>
        <v>3743</v>
      </c>
      <c r="F31" s="35">
        <f>SUM('Robert Benoit II'!M11)</f>
        <v>178.23809523809524</v>
      </c>
    </row>
    <row r="32" spans="1:6" x14ac:dyDescent="0.25">
      <c r="A32" s="32">
        <v>27</v>
      </c>
      <c r="B32" s="32" t="s">
        <v>19</v>
      </c>
      <c r="C32" s="34" t="s">
        <v>64</v>
      </c>
      <c r="D32" s="33">
        <f>SUM('John Hovan'!K7)</f>
        <v>20</v>
      </c>
      <c r="E32" s="33">
        <f>SUM('John Hovan'!L7)</f>
        <v>3500.0010000000002</v>
      </c>
      <c r="F32" s="35">
        <f>SUM('John Hovan'!M7)</f>
        <v>175.00005000000002</v>
      </c>
    </row>
    <row r="33" spans="1:6" x14ac:dyDescent="0.25">
      <c r="A33" s="32">
        <v>28</v>
      </c>
      <c r="B33" s="32" t="s">
        <v>19</v>
      </c>
      <c r="C33" s="34" t="s">
        <v>101</v>
      </c>
      <c r="D33" s="33">
        <f>SUM('Brady Penton'!K10)</f>
        <v>28</v>
      </c>
      <c r="E33" s="33">
        <f>SUM('Brady Penton'!L10)</f>
        <v>4765.0010000000002</v>
      </c>
      <c r="F33" s="35">
        <f>SUM('Brady Penton'!M10)</f>
        <v>170.17860714285715</v>
      </c>
    </row>
    <row r="34" spans="1:6" x14ac:dyDescent="0.25">
      <c r="A34" s="37"/>
      <c r="B34" s="37"/>
      <c r="C34" s="45"/>
      <c r="D34" s="46"/>
      <c r="E34" s="46"/>
      <c r="F34" s="38"/>
    </row>
    <row r="35" spans="1:6" x14ac:dyDescent="0.25">
      <c r="A35" s="32">
        <v>29</v>
      </c>
      <c r="B35" s="32" t="s">
        <v>19</v>
      </c>
      <c r="C35" s="34" t="s">
        <v>126</v>
      </c>
      <c r="D35" s="33">
        <f>SUM('Daren Burns'!K4)</f>
        <v>4</v>
      </c>
      <c r="E35" s="33">
        <f>SUM('Daren Burns'!L4)</f>
        <v>783</v>
      </c>
      <c r="F35" s="35">
        <f>SUM('Daren Burns'!M4)</f>
        <v>195.75</v>
      </c>
    </row>
    <row r="36" spans="1:6" x14ac:dyDescent="0.25">
      <c r="A36" s="32">
        <v>30</v>
      </c>
      <c r="B36" s="32" t="s">
        <v>19</v>
      </c>
      <c r="C36" s="34" t="s">
        <v>93</v>
      </c>
      <c r="D36" s="33">
        <f>SUM('Matthew Tignor'!K4)</f>
        <v>6</v>
      </c>
      <c r="E36" s="33">
        <f>SUM('Matthew Tignor'!L4)</f>
        <v>1173.001</v>
      </c>
      <c r="F36" s="35">
        <f>SUM('Matthew Tignor'!M4)</f>
        <v>195.50016666666667</v>
      </c>
    </row>
    <row r="37" spans="1:6" x14ac:dyDescent="0.25">
      <c r="A37" s="32">
        <v>31</v>
      </c>
      <c r="B37" s="32" t="s">
        <v>19</v>
      </c>
      <c r="C37" s="34" t="s">
        <v>117</v>
      </c>
      <c r="D37" s="33">
        <f>SUM('Marvin Batliner'!K4)</f>
        <v>6</v>
      </c>
      <c r="E37" s="33">
        <f>SUM('Marvin Batliner'!L4)</f>
        <v>1172.001</v>
      </c>
      <c r="F37" s="35">
        <f>SUM('Marvin Batliner'!M4)</f>
        <v>195.33349999999999</v>
      </c>
    </row>
    <row r="38" spans="1:6" x14ac:dyDescent="0.25">
      <c r="A38" s="32">
        <v>32</v>
      </c>
      <c r="B38" s="32" t="s">
        <v>19</v>
      </c>
      <c r="C38" s="34" t="s">
        <v>108</v>
      </c>
      <c r="D38" s="33">
        <f>SUM('Tony Kaiser'!K6)</f>
        <v>18</v>
      </c>
      <c r="E38" s="33">
        <f>SUM('Tony Kaiser'!L6)</f>
        <v>3491.0020000000004</v>
      </c>
      <c r="F38" s="35">
        <f>SUM('Tony Kaiser'!M6)</f>
        <v>193.94455555555558</v>
      </c>
    </row>
    <row r="39" spans="1:6" x14ac:dyDescent="0.25">
      <c r="A39" s="32">
        <v>33</v>
      </c>
      <c r="B39" s="32" t="s">
        <v>19</v>
      </c>
      <c r="C39" s="34" t="s">
        <v>124</v>
      </c>
      <c r="D39" s="33">
        <f>SUM('Jake Radwanski'!K4)</f>
        <v>4</v>
      </c>
      <c r="E39" s="33">
        <f>SUM('Jake Radwanski'!L4)</f>
        <v>772</v>
      </c>
      <c r="F39" s="35">
        <f>SUM('Jake Radwanski'!M4)</f>
        <v>193</v>
      </c>
    </row>
    <row r="40" spans="1:6" x14ac:dyDescent="0.25">
      <c r="A40" s="32">
        <v>34</v>
      </c>
      <c r="B40" s="32" t="s">
        <v>19</v>
      </c>
      <c r="C40" s="34" t="s">
        <v>91</v>
      </c>
      <c r="D40" s="33">
        <f>SUM('Leo Beatty'!K7)</f>
        <v>16</v>
      </c>
      <c r="E40" s="33">
        <f>SUM('Leo Beatty'!L7)</f>
        <v>3084.01</v>
      </c>
      <c r="F40" s="35">
        <f>SUM('Leo Beatty'!M7)</f>
        <v>192.75062500000001</v>
      </c>
    </row>
    <row r="41" spans="1:6" x14ac:dyDescent="0.25">
      <c r="A41" s="32">
        <v>35</v>
      </c>
      <c r="B41" s="32" t="s">
        <v>19</v>
      </c>
      <c r="C41" s="34" t="s">
        <v>90</v>
      </c>
      <c r="D41" s="33">
        <f>SUM('Larry Smith'!K7)</f>
        <v>16</v>
      </c>
      <c r="E41" s="33">
        <f>SUM('Larry Smith'!L7)</f>
        <v>3072</v>
      </c>
      <c r="F41" s="35">
        <f>SUM('Larry Smith'!M7)</f>
        <v>192</v>
      </c>
    </row>
    <row r="42" spans="1:6" x14ac:dyDescent="0.25">
      <c r="A42" s="32">
        <v>36</v>
      </c>
      <c r="B42" s="32" t="s">
        <v>19</v>
      </c>
      <c r="C42" s="34" t="s">
        <v>116</v>
      </c>
      <c r="D42" s="33">
        <f>SUM('Judy Gallion'!K4)</f>
        <v>6</v>
      </c>
      <c r="E42" s="33">
        <f>SUM('Judy Gallion'!L4)</f>
        <v>1152</v>
      </c>
      <c r="F42" s="35">
        <f>SUM('Judy Gallion'!M4)</f>
        <v>192</v>
      </c>
    </row>
    <row r="43" spans="1:6" x14ac:dyDescent="0.25">
      <c r="A43" s="32">
        <v>37</v>
      </c>
      <c r="B43" s="32" t="s">
        <v>19</v>
      </c>
      <c r="C43" s="34" t="s">
        <v>72</v>
      </c>
      <c r="D43" s="33">
        <f>SUM('Freddy Geiselbreth'!K4)</f>
        <v>4</v>
      </c>
      <c r="E43" s="33">
        <f>SUM('Freddy Geiselbreth'!L4)</f>
        <v>763</v>
      </c>
      <c r="F43" s="35">
        <f>SUM('Freddy Geiselbreth'!M4)</f>
        <v>190.75</v>
      </c>
    </row>
    <row r="44" spans="1:6" x14ac:dyDescent="0.25">
      <c r="A44" s="32">
        <v>38</v>
      </c>
      <c r="B44" s="32" t="s">
        <v>19</v>
      </c>
      <c r="C44" s="34" t="s">
        <v>95</v>
      </c>
      <c r="D44" s="33">
        <f>SUM('Bobby Young'!K4)</f>
        <v>4</v>
      </c>
      <c r="E44" s="33">
        <f>SUM('Bobby Young'!L4)</f>
        <v>762.01</v>
      </c>
      <c r="F44" s="35">
        <f>SUM('Bobby Young'!M4)</f>
        <v>190.5025</v>
      </c>
    </row>
    <row r="45" spans="1:6" x14ac:dyDescent="0.25">
      <c r="A45" s="32">
        <v>39</v>
      </c>
      <c r="B45" s="32" t="s">
        <v>19</v>
      </c>
      <c r="C45" s="34" t="s">
        <v>74</v>
      </c>
      <c r="D45" s="33">
        <f>SUM('Benji Matoy'!K5)</f>
        <v>10</v>
      </c>
      <c r="E45" s="33">
        <f>SUM('Benji Matoy'!L5)</f>
        <v>1900</v>
      </c>
      <c r="F45" s="35">
        <f>SUM('Benji Matoy'!M5)</f>
        <v>190</v>
      </c>
    </row>
    <row r="46" spans="1:6" x14ac:dyDescent="0.25">
      <c r="A46" s="32">
        <v>40</v>
      </c>
      <c r="B46" s="32" t="s">
        <v>19</v>
      </c>
      <c r="C46" s="34" t="s">
        <v>40</v>
      </c>
      <c r="D46" s="33">
        <f>SUM('Jerry Willeford'!K4)</f>
        <v>4</v>
      </c>
      <c r="E46" s="33">
        <f>SUM('Jerry Willeford'!L4)</f>
        <v>759</v>
      </c>
      <c r="F46" s="35">
        <f>SUM('Jerry Willeford'!M4)</f>
        <v>189.75</v>
      </c>
    </row>
    <row r="47" spans="1:6" x14ac:dyDescent="0.25">
      <c r="A47" s="32">
        <v>41</v>
      </c>
      <c r="B47" s="32" t="s">
        <v>19</v>
      </c>
      <c r="C47" s="34" t="s">
        <v>111</v>
      </c>
      <c r="D47" s="33">
        <f>SUM('Debbie Penton'!K5)</f>
        <v>6</v>
      </c>
      <c r="E47" s="33">
        <f>SUM('Debbie Penton'!L5)</f>
        <v>1137.002</v>
      </c>
      <c r="F47" s="35">
        <f>SUM('Debbie Penton'!M5)</f>
        <v>189.50033333333332</v>
      </c>
    </row>
    <row r="48" spans="1:6" x14ac:dyDescent="0.25">
      <c r="A48" s="32">
        <v>42</v>
      </c>
      <c r="B48" s="32" t="s">
        <v>19</v>
      </c>
      <c r="C48" s="34" t="s">
        <v>103</v>
      </c>
      <c r="D48" s="33">
        <f>SUM('Lee Switalski'!K4)</f>
        <v>4</v>
      </c>
      <c r="E48" s="33">
        <f>SUM('Lee Switalski'!L4)</f>
        <v>758</v>
      </c>
      <c r="F48" s="35">
        <f>SUM('Lee Switalski'!M4)</f>
        <v>189.5</v>
      </c>
    </row>
    <row r="49" spans="1:6" x14ac:dyDescent="0.25">
      <c r="A49" s="32">
        <v>43</v>
      </c>
      <c r="B49" s="32" t="s">
        <v>19</v>
      </c>
      <c r="C49" s="34" t="s">
        <v>77</v>
      </c>
      <c r="D49" s="33">
        <f>SUM('Chuck Brooks'!K6)</f>
        <v>12</v>
      </c>
      <c r="E49" s="33">
        <f>SUM('Chuck Brooks'!L6)</f>
        <v>2260.0100000000002</v>
      </c>
      <c r="F49" s="35">
        <f>SUM('Chuck Brooks'!M6)</f>
        <v>188.33416666666668</v>
      </c>
    </row>
    <row r="50" spans="1:6" x14ac:dyDescent="0.25">
      <c r="A50" s="32">
        <v>44</v>
      </c>
      <c r="B50" s="32" t="s">
        <v>19</v>
      </c>
      <c r="C50" s="34" t="s">
        <v>88</v>
      </c>
      <c r="D50" s="33">
        <f>SUM('Russ Pope'!K5)</f>
        <v>6</v>
      </c>
      <c r="E50" s="33">
        <f>SUM('Russ Pope'!L5)</f>
        <v>1128</v>
      </c>
      <c r="F50" s="35">
        <f>SUM('Russ Pope'!M5)</f>
        <v>188</v>
      </c>
    </row>
    <row r="51" spans="1:6" x14ac:dyDescent="0.25">
      <c r="A51" s="32">
        <v>45</v>
      </c>
      <c r="B51" s="32" t="s">
        <v>19</v>
      </c>
      <c r="C51" s="34" t="s">
        <v>96</v>
      </c>
      <c r="D51" s="33">
        <f>SUM('Doug Gates'!K5)</f>
        <v>8</v>
      </c>
      <c r="E51" s="33">
        <f>SUM('Doug Gates'!L5)</f>
        <v>1503</v>
      </c>
      <c r="F51" s="35">
        <f>SUM('Doug Gates'!M5)</f>
        <v>187.875</v>
      </c>
    </row>
    <row r="52" spans="1:6" x14ac:dyDescent="0.25">
      <c r="A52" s="32">
        <v>46</v>
      </c>
      <c r="B52" s="32" t="s">
        <v>19</v>
      </c>
      <c r="C52" s="34" t="s">
        <v>60</v>
      </c>
      <c r="D52" s="33">
        <f>SUM('Dale Cauthen'!K4)</f>
        <v>5</v>
      </c>
      <c r="E52" s="33">
        <f>SUM('Dale Cauthen'!L4)</f>
        <v>938</v>
      </c>
      <c r="F52" s="35">
        <f>SUM('Dale Cauthen'!M4)</f>
        <v>187.6</v>
      </c>
    </row>
    <row r="53" spans="1:6" x14ac:dyDescent="0.25">
      <c r="A53" s="32">
        <v>47</v>
      </c>
      <c r="B53" s="32" t="s">
        <v>19</v>
      </c>
      <c r="C53" s="34" t="s">
        <v>75</v>
      </c>
      <c r="D53" s="33">
        <f>SUM('Bill Kushner'!K4)</f>
        <v>4</v>
      </c>
      <c r="E53" s="33">
        <f>SUM('Bill Kushner'!L4)</f>
        <v>747</v>
      </c>
      <c r="F53" s="35">
        <f>SUM('Bill Kushner'!M4)</f>
        <v>186.75</v>
      </c>
    </row>
    <row r="54" spans="1:6" x14ac:dyDescent="0.25">
      <c r="A54" s="32">
        <v>48</v>
      </c>
      <c r="B54" s="32" t="s">
        <v>19</v>
      </c>
      <c r="C54" s="34" t="s">
        <v>139</v>
      </c>
      <c r="D54" s="33">
        <f>SUM('Roger Snider'!K4)</f>
        <v>4</v>
      </c>
      <c r="E54" s="33">
        <f>SUM('Roger Snider'!L4)</f>
        <v>746</v>
      </c>
      <c r="F54" s="35">
        <f>SUM('Roger Snider'!M4)</f>
        <v>186.5</v>
      </c>
    </row>
    <row r="55" spans="1:6" x14ac:dyDescent="0.25">
      <c r="A55" s="32">
        <v>49</v>
      </c>
      <c r="B55" s="32" t="s">
        <v>19</v>
      </c>
      <c r="C55" s="34" t="s">
        <v>53</v>
      </c>
      <c r="D55" s="33">
        <f>SUM('Ronald Herring'!K6)</f>
        <v>14</v>
      </c>
      <c r="E55" s="33">
        <f>SUM('Ronald Herring'!L6)</f>
        <v>2610.0010000000002</v>
      </c>
      <c r="F55" s="35">
        <f>SUM('Ronald Herring'!M6)</f>
        <v>186.42864285714288</v>
      </c>
    </row>
    <row r="56" spans="1:6" x14ac:dyDescent="0.25">
      <c r="A56" s="32">
        <v>50</v>
      </c>
      <c r="B56" s="32" t="s">
        <v>19</v>
      </c>
      <c r="C56" s="34" t="s">
        <v>56</v>
      </c>
      <c r="D56" s="33">
        <f>SUM('Wayne Argence'!K6)</f>
        <v>14</v>
      </c>
      <c r="E56" s="33">
        <f>SUM('Wayne Argence'!L6)</f>
        <v>2605</v>
      </c>
      <c r="F56" s="35">
        <f>SUM('Wayne Argence'!M6)</f>
        <v>186.07142857142858</v>
      </c>
    </row>
    <row r="57" spans="1:6" x14ac:dyDescent="0.25">
      <c r="A57" s="32">
        <v>51</v>
      </c>
      <c r="B57" s="32" t="s">
        <v>19</v>
      </c>
      <c r="C57" s="34" t="s">
        <v>98</v>
      </c>
      <c r="D57" s="33">
        <f>SUM('Rich Smith'!K5)</f>
        <v>8</v>
      </c>
      <c r="E57" s="33">
        <f>SUM('Rich Smith'!L5)</f>
        <v>1484</v>
      </c>
      <c r="F57" s="35">
        <f>SUM('Rich Smith'!M5)</f>
        <v>185.5</v>
      </c>
    </row>
    <row r="58" spans="1:6" x14ac:dyDescent="0.25">
      <c r="A58" s="32">
        <v>52</v>
      </c>
      <c r="B58" s="32" t="s">
        <v>19</v>
      </c>
      <c r="C58" s="34" t="s">
        <v>128</v>
      </c>
      <c r="D58" s="33">
        <f>SUM('Adam Plummer'!K4)</f>
        <v>4</v>
      </c>
      <c r="E58" s="33">
        <f>SUM('Adam Plummer'!L4)</f>
        <v>740</v>
      </c>
      <c r="F58" s="35">
        <f>SUM('Adam Plummer'!M4)</f>
        <v>185</v>
      </c>
    </row>
    <row r="59" spans="1:6" x14ac:dyDescent="0.25">
      <c r="A59" s="32">
        <v>53</v>
      </c>
      <c r="B59" s="32" t="s">
        <v>19</v>
      </c>
      <c r="C59" s="34" t="s">
        <v>134</v>
      </c>
      <c r="D59" s="33">
        <f>SUM('Brent Lott'!K4)</f>
        <v>6</v>
      </c>
      <c r="E59" s="33">
        <f>SUM('Brent Lott'!L4)</f>
        <v>1105</v>
      </c>
      <c r="F59" s="35">
        <f>SUM('Brent Lott'!M4)</f>
        <v>184.16666666666666</v>
      </c>
    </row>
    <row r="60" spans="1:6" x14ac:dyDescent="0.25">
      <c r="A60" s="32">
        <v>54</v>
      </c>
      <c r="B60" s="32" t="s">
        <v>19</v>
      </c>
      <c r="C60" s="34" t="s">
        <v>65</v>
      </c>
      <c r="D60" s="33">
        <f>SUM('Max Dixon'!K4)</f>
        <v>4</v>
      </c>
      <c r="E60" s="33">
        <f>SUM('Max Dixon'!L4)</f>
        <v>734</v>
      </c>
      <c r="F60" s="35">
        <f>SUM('Max Dixon'!M4)</f>
        <v>183.5</v>
      </c>
    </row>
    <row r="61" spans="1:6" x14ac:dyDescent="0.25">
      <c r="A61" s="32">
        <v>55</v>
      </c>
      <c r="B61" s="32" t="s">
        <v>19</v>
      </c>
      <c r="C61" s="34" t="s">
        <v>59</v>
      </c>
      <c r="D61" s="33">
        <f>SUM('Brendan Prebish'!K4)</f>
        <v>4</v>
      </c>
      <c r="E61" s="33">
        <f>SUM('Brendan Prebish'!L4)</f>
        <v>734</v>
      </c>
      <c r="F61" s="35">
        <f>SUM('Brendan Prebish'!M4)</f>
        <v>183.5</v>
      </c>
    </row>
    <row r="62" spans="1:6" x14ac:dyDescent="0.25">
      <c r="A62" s="32">
        <v>56</v>
      </c>
      <c r="B62" s="32" t="s">
        <v>19</v>
      </c>
      <c r="C62" s="34" t="s">
        <v>86</v>
      </c>
      <c r="D62" s="33">
        <f>SUM('Merlin Orr'!K4)</f>
        <v>4</v>
      </c>
      <c r="E62" s="33">
        <f>SUM('Merlin Orr'!L4)</f>
        <v>733</v>
      </c>
      <c r="F62" s="35">
        <f>SUM('Merlin Orr'!M4)</f>
        <v>183.25</v>
      </c>
    </row>
    <row r="63" spans="1:6" x14ac:dyDescent="0.25">
      <c r="A63" s="32">
        <v>57</v>
      </c>
      <c r="B63" s="32" t="s">
        <v>19</v>
      </c>
      <c r="C63" s="34" t="s">
        <v>137</v>
      </c>
      <c r="D63" s="33">
        <f>SUM('Carl King'!K5)</f>
        <v>8</v>
      </c>
      <c r="E63" s="33">
        <f>SUM('Carl King'!L5)</f>
        <v>1465</v>
      </c>
      <c r="F63" s="35">
        <f>SUM('Carl King'!M5)</f>
        <v>183.125</v>
      </c>
    </row>
    <row r="64" spans="1:6" x14ac:dyDescent="0.25">
      <c r="A64" s="32">
        <v>58</v>
      </c>
      <c r="B64" s="32" t="s">
        <v>19</v>
      </c>
      <c r="C64" s="34" t="s">
        <v>122</v>
      </c>
      <c r="D64" s="33">
        <f>SUM('Sterling Martin'!K4)</f>
        <v>4</v>
      </c>
      <c r="E64" s="33">
        <f>SUM('Sterling Martin'!L4)</f>
        <v>732</v>
      </c>
      <c r="F64" s="35">
        <f>SUM('Sterling Martin'!M4)</f>
        <v>183</v>
      </c>
    </row>
    <row r="65" spans="1:6" x14ac:dyDescent="0.25">
      <c r="A65" s="32">
        <v>59</v>
      </c>
      <c r="B65" s="32" t="s">
        <v>19</v>
      </c>
      <c r="C65" s="34" t="s">
        <v>133</v>
      </c>
      <c r="D65" s="33">
        <f>SUM('Stan Hall'!K4)</f>
        <v>4</v>
      </c>
      <c r="E65" s="33">
        <f>SUM('Stan Hall'!L4)</f>
        <v>731</v>
      </c>
      <c r="F65" s="35">
        <f>SUM('Stan Hall'!M4)</f>
        <v>182.75</v>
      </c>
    </row>
    <row r="66" spans="1:6" x14ac:dyDescent="0.25">
      <c r="A66" s="32">
        <v>60</v>
      </c>
      <c r="B66" s="32" t="s">
        <v>19</v>
      </c>
      <c r="C66" s="34" t="s">
        <v>97</v>
      </c>
      <c r="D66" s="33">
        <f>SUM('Ken Osmond'!K5)</f>
        <v>7</v>
      </c>
      <c r="E66" s="33">
        <f>SUM('Ken Osmond'!L5)</f>
        <v>1279.001</v>
      </c>
      <c r="F66" s="35">
        <f>SUM('Ken Osmond'!M5)</f>
        <v>182.71442857142856</v>
      </c>
    </row>
    <row r="67" spans="1:6" x14ac:dyDescent="0.25">
      <c r="A67" s="32">
        <v>61</v>
      </c>
      <c r="B67" s="32" t="s">
        <v>19</v>
      </c>
      <c r="C67" s="34" t="s">
        <v>125</v>
      </c>
      <c r="D67" s="33">
        <f>SUM('James Marsh'!K4)</f>
        <v>4</v>
      </c>
      <c r="E67" s="33">
        <f>SUM('James Marsh'!L4)</f>
        <v>729</v>
      </c>
      <c r="F67" s="35">
        <f>SUM('James Marsh'!M4)</f>
        <v>182.25</v>
      </c>
    </row>
    <row r="68" spans="1:6" x14ac:dyDescent="0.25">
      <c r="A68" s="32">
        <v>62</v>
      </c>
      <c r="B68" s="32" t="s">
        <v>19</v>
      </c>
      <c r="C68" s="34" t="s">
        <v>135</v>
      </c>
      <c r="D68" s="33">
        <f>SUM('Philip Dedmon'!K5)</f>
        <v>8</v>
      </c>
      <c r="E68" s="33">
        <f>SUM('Philip Dedmon'!L5)</f>
        <v>1453</v>
      </c>
      <c r="F68" s="35">
        <f>SUM('Philip Dedmon'!M5)</f>
        <v>181.625</v>
      </c>
    </row>
    <row r="69" spans="1:6" x14ac:dyDescent="0.25">
      <c r="A69" s="32">
        <v>63</v>
      </c>
      <c r="B69" s="32" t="s">
        <v>19</v>
      </c>
      <c r="C69" s="34" t="s">
        <v>34</v>
      </c>
      <c r="D69" s="33">
        <f>SUM('Frank Breland'!K5)</f>
        <v>8</v>
      </c>
      <c r="E69" s="33">
        <f>SUM('Frank Breland'!L5)</f>
        <v>1453</v>
      </c>
      <c r="F69" s="35">
        <f>SUM('Frank Breland'!M5)</f>
        <v>181.625</v>
      </c>
    </row>
    <row r="70" spans="1:6" x14ac:dyDescent="0.25">
      <c r="A70" s="32">
        <v>64</v>
      </c>
      <c r="B70" s="32" t="s">
        <v>19</v>
      </c>
      <c r="C70" s="34" t="s">
        <v>29</v>
      </c>
      <c r="D70" s="33">
        <f>SUM('Luis Ordorica'!K7)</f>
        <v>16</v>
      </c>
      <c r="E70" s="33">
        <f>SUM('Luis Ordorica'!L7)</f>
        <v>2902</v>
      </c>
      <c r="F70" s="35">
        <f>SUM('Luis Ordorica'!M7)</f>
        <v>181.375</v>
      </c>
    </row>
    <row r="71" spans="1:6" x14ac:dyDescent="0.25">
      <c r="A71" s="32">
        <v>65</v>
      </c>
      <c r="B71" s="32" t="s">
        <v>19</v>
      </c>
      <c r="C71" s="34" t="s">
        <v>27</v>
      </c>
      <c r="D71" s="33">
        <f>SUM('Daniel Henry'!K4)</f>
        <v>4</v>
      </c>
      <c r="E71" s="33">
        <f>SUM('Daniel Henry'!L4)</f>
        <v>725.00099999999998</v>
      </c>
      <c r="F71" s="35">
        <f>SUM('Daniel Henry'!M4)</f>
        <v>181.25024999999999</v>
      </c>
    </row>
    <row r="72" spans="1:6" x14ac:dyDescent="0.25">
      <c r="A72" s="32">
        <v>66</v>
      </c>
      <c r="B72" s="32" t="s">
        <v>19</v>
      </c>
      <c r="C72" s="34" t="s">
        <v>28</v>
      </c>
      <c r="D72" s="33">
        <f>SUM('Jim Swaringin'!K4)</f>
        <v>4</v>
      </c>
      <c r="E72" s="33">
        <f>SUM('Jim Swaringin'!L4)</f>
        <v>725</v>
      </c>
      <c r="F72" s="35">
        <f>SUM('Jim Swaringin'!M4)</f>
        <v>181.25</v>
      </c>
    </row>
    <row r="73" spans="1:6" x14ac:dyDescent="0.25">
      <c r="A73" s="32">
        <v>67</v>
      </c>
      <c r="B73" s="32" t="s">
        <v>19</v>
      </c>
      <c r="C73" s="34" t="s">
        <v>129</v>
      </c>
      <c r="D73" s="33">
        <f>SUM('Mark Crownover'!K7)</f>
        <v>18</v>
      </c>
      <c r="E73" s="33">
        <f>SUM('Mark Crownover'!L7)</f>
        <v>3258</v>
      </c>
      <c r="F73" s="35">
        <f>SUM('Mark Crownover'!M7)</f>
        <v>181</v>
      </c>
    </row>
    <row r="74" spans="1:6" x14ac:dyDescent="0.25">
      <c r="A74" s="32">
        <v>68</v>
      </c>
      <c r="B74" s="32" t="s">
        <v>19</v>
      </c>
      <c r="C74" s="34" t="s">
        <v>100</v>
      </c>
      <c r="D74" s="33">
        <f>SUM('Phil Lewis'!K5)</f>
        <v>8</v>
      </c>
      <c r="E74" s="33">
        <f>SUM('Phil Lewis'!L5)</f>
        <v>1447</v>
      </c>
      <c r="F74" s="35">
        <f>SUM('Phil Lewis'!M5)</f>
        <v>180.875</v>
      </c>
    </row>
    <row r="75" spans="1:6" x14ac:dyDescent="0.25">
      <c r="A75" s="32">
        <v>69</v>
      </c>
      <c r="B75" s="32" t="s">
        <v>19</v>
      </c>
      <c r="C75" s="34" t="s">
        <v>138</v>
      </c>
      <c r="D75" s="33">
        <f>SUM('Jerry Thompson'!K5)</f>
        <v>8</v>
      </c>
      <c r="E75" s="33">
        <f>SUM('Jerry Thompson'!L5)</f>
        <v>1441</v>
      </c>
      <c r="F75" s="35">
        <f>SUM('Jerry Thompson'!M5)</f>
        <v>180.125</v>
      </c>
    </row>
    <row r="76" spans="1:6" x14ac:dyDescent="0.25">
      <c r="A76" s="32">
        <v>70</v>
      </c>
      <c r="B76" s="32" t="s">
        <v>19</v>
      </c>
      <c r="C76" s="34" t="s">
        <v>104</v>
      </c>
      <c r="D76" s="33">
        <f>SUM('Mike Rorer'!K4)</f>
        <v>3</v>
      </c>
      <c r="E76" s="33">
        <f>SUM('Mike Rorer'!L4)</f>
        <v>540</v>
      </c>
      <c r="F76" s="35">
        <f>SUM('Mike Rorer'!M4)</f>
        <v>180</v>
      </c>
    </row>
    <row r="77" spans="1:6" x14ac:dyDescent="0.25">
      <c r="A77" s="32">
        <v>71</v>
      </c>
      <c r="B77" s="32" t="s">
        <v>19</v>
      </c>
      <c r="C77" s="34" t="s">
        <v>105</v>
      </c>
      <c r="D77" s="33">
        <f>SUM('Rick Korpi'!K4)</f>
        <v>4</v>
      </c>
      <c r="E77" s="33">
        <f>SUM('Rick Korpi'!L4)</f>
        <v>705</v>
      </c>
      <c r="F77" s="35">
        <f>SUM('Rick Korpi'!M4)</f>
        <v>176.25</v>
      </c>
    </row>
    <row r="78" spans="1:6" x14ac:dyDescent="0.25">
      <c r="A78" s="32">
        <v>72</v>
      </c>
      <c r="B78" s="32" t="s">
        <v>19</v>
      </c>
      <c r="C78" s="34" t="s">
        <v>67</v>
      </c>
      <c r="D78" s="33">
        <f>SUM('Mike Urbas'!K5)</f>
        <v>8</v>
      </c>
      <c r="E78" s="33">
        <f>SUM('Mike Urbas'!L5)</f>
        <v>1407</v>
      </c>
      <c r="F78" s="35">
        <f>SUM('Mike Urbas'!M5)</f>
        <v>175.875</v>
      </c>
    </row>
    <row r="79" spans="1:6" x14ac:dyDescent="0.25">
      <c r="A79" s="32">
        <v>73</v>
      </c>
      <c r="B79" s="32" t="s">
        <v>19</v>
      </c>
      <c r="C79" s="34" t="s">
        <v>82</v>
      </c>
      <c r="D79" s="33">
        <f>SUM('Bobby Splawn'!K6)</f>
        <v>14</v>
      </c>
      <c r="E79" s="33">
        <f>SUM('Bobby Splawn'!L6)</f>
        <v>2460</v>
      </c>
      <c r="F79" s="35">
        <f>SUM('Bobby Splawn'!M6)</f>
        <v>175.71428571428572</v>
      </c>
    </row>
    <row r="80" spans="1:6" x14ac:dyDescent="0.25">
      <c r="A80" s="32">
        <v>74</v>
      </c>
      <c r="B80" s="32" t="s">
        <v>19</v>
      </c>
      <c r="C80" s="34" t="s">
        <v>52</v>
      </c>
      <c r="D80" s="33">
        <f>SUM('Michael Sylvest'!K4)</f>
        <v>6</v>
      </c>
      <c r="E80" s="33">
        <f>SUM('Michael Sylvest'!L4)</f>
        <v>1039</v>
      </c>
      <c r="F80" s="35">
        <f>SUM('Michael Sylvest'!M4)</f>
        <v>173.16666666666666</v>
      </c>
    </row>
    <row r="81" spans="1:6" x14ac:dyDescent="0.25">
      <c r="A81" s="32">
        <v>75</v>
      </c>
      <c r="B81" s="32" t="s">
        <v>19</v>
      </c>
      <c r="C81" s="34" t="s">
        <v>85</v>
      </c>
      <c r="D81" s="33">
        <f>SUM('Jeremiah Emmett'!K4)</f>
        <v>6</v>
      </c>
      <c r="E81" s="33">
        <f>SUM('Jeremiah Emmett'!L4)</f>
        <v>1039</v>
      </c>
      <c r="F81" s="35">
        <f>SUM('Jeremiah Emmett'!M4)</f>
        <v>173.16666666666666</v>
      </c>
    </row>
    <row r="82" spans="1:6" x14ac:dyDescent="0.25">
      <c r="A82" s="32">
        <v>76</v>
      </c>
      <c r="B82" s="32" t="s">
        <v>19</v>
      </c>
      <c r="C82" s="34" t="s">
        <v>43</v>
      </c>
      <c r="D82" s="33">
        <f>SUM('Benjamin Jacques'!K4)</f>
        <v>4</v>
      </c>
      <c r="E82" s="33">
        <f>SUM('Benjamin Jacques'!L4)</f>
        <v>677</v>
      </c>
      <c r="F82" s="35">
        <f>SUM('Benjamin Jacques'!M4)</f>
        <v>169.25</v>
      </c>
    </row>
    <row r="83" spans="1:6" x14ac:dyDescent="0.25">
      <c r="A83" s="32">
        <v>77</v>
      </c>
      <c r="B83" s="32" t="s">
        <v>19</v>
      </c>
      <c r="C83" s="34" t="s">
        <v>45</v>
      </c>
      <c r="D83" s="33">
        <f>SUM('James Soileau'!K10)</f>
        <v>19</v>
      </c>
      <c r="E83" s="33">
        <f>SUM('James Soileau'!L10)</f>
        <v>3210</v>
      </c>
      <c r="F83" s="35">
        <f>SUM('James Soileau'!M10)</f>
        <v>168.94736842105263</v>
      </c>
    </row>
    <row r="84" spans="1:6" x14ac:dyDescent="0.25">
      <c r="A84" s="32">
        <v>78</v>
      </c>
      <c r="B84" s="32" t="s">
        <v>19</v>
      </c>
      <c r="C84" s="34" t="s">
        <v>113</v>
      </c>
      <c r="D84" s="33">
        <f>SUM('Traci Benoit'!K4)</f>
        <v>2</v>
      </c>
      <c r="E84" s="33">
        <f>SUM('Traci Benoit'!L4)</f>
        <v>332</v>
      </c>
      <c r="F84" s="35">
        <f>SUM('Traci Benoit'!M4)</f>
        <v>166</v>
      </c>
    </row>
    <row r="85" spans="1:6" x14ac:dyDescent="0.25">
      <c r="A85" s="32">
        <v>79</v>
      </c>
      <c r="B85" s="32" t="s">
        <v>19</v>
      </c>
      <c r="C85" s="34" t="s">
        <v>110</v>
      </c>
      <c r="D85" s="33">
        <f>SUM('Chad Giles'!K4)</f>
        <v>2</v>
      </c>
      <c r="E85" s="33">
        <f>SUM('Chad Giles'!L4)</f>
        <v>323</v>
      </c>
      <c r="F85" s="35">
        <f>SUM('Chad Giles'!M4)</f>
        <v>161.5</v>
      </c>
    </row>
    <row r="86" spans="1:6" x14ac:dyDescent="0.25">
      <c r="A86" s="32">
        <v>80</v>
      </c>
      <c r="B86" s="32" t="s">
        <v>19</v>
      </c>
      <c r="C86" s="34" t="s">
        <v>83</v>
      </c>
      <c r="D86" s="33">
        <f>SUM('James Hopper'!K4)</f>
        <v>4</v>
      </c>
      <c r="E86" s="33">
        <f>SUM('James Hopper'!L4)</f>
        <v>641</v>
      </c>
      <c r="F86" s="35">
        <f>SUM('James Hopper'!M4)</f>
        <v>160.25</v>
      </c>
    </row>
    <row r="87" spans="1:6" x14ac:dyDescent="0.25">
      <c r="A87" s="32">
        <v>81</v>
      </c>
      <c r="B87" s="32" t="s">
        <v>19</v>
      </c>
      <c r="C87" s="34" t="s">
        <v>99</v>
      </c>
      <c r="D87" s="33">
        <f>SUM('Ken Donahue'!K5)</f>
        <v>8</v>
      </c>
      <c r="E87" s="33">
        <f>SUM('Ken Donahue'!L5)</f>
        <v>950</v>
      </c>
      <c r="F87" s="35">
        <f>SUM('Ken Donahue'!M5)</f>
        <v>118.75</v>
      </c>
    </row>
    <row r="88" spans="1:6" x14ac:dyDescent="0.25">
      <c r="A88" s="32">
        <v>82</v>
      </c>
      <c r="B88" s="32" t="s">
        <v>19</v>
      </c>
      <c r="C88" s="34" t="s">
        <v>115</v>
      </c>
      <c r="D88" s="33">
        <f>SUM('Charlie Knight'!K4)</f>
        <v>6</v>
      </c>
      <c r="E88" s="33">
        <f>SUM('Charlie Knight'!L4)</f>
        <v>573</v>
      </c>
      <c r="F88" s="35">
        <f>SUM('Charlie Knight'!M4)</f>
        <v>95.5</v>
      </c>
    </row>
  </sheetData>
  <protectedRanges>
    <protectedRange algorithmName="SHA-512" hashValue="ON39YdpmFHfN9f47KpiRvqrKx0V9+erV1CNkpWzYhW/Qyc6aT8rEyCrvauWSYGZK2ia3o7vd3akF07acHAFpOA==" saltValue="yVW9XmDwTqEnmpSGai0KYg==" spinCount="100000" sqref="C6:C34 C35:C88" name="Range1_9"/>
  </protectedRanges>
  <sortState xmlns:xlrd2="http://schemas.microsoft.com/office/spreadsheetml/2017/richdata2" ref="C36:F88">
    <sortCondition descending="1" ref="F35:F88"/>
  </sortState>
  <mergeCells count="2">
    <mergeCell ref="A2:F2"/>
    <mergeCell ref="A3:F3"/>
  </mergeCells>
  <hyperlinks>
    <hyperlink ref="C71" location="'Daniel Henry'!A1" display="Daniel Henry" xr:uid="{7D22CA82-7498-4C02-B1AB-885F232DB7AB}"/>
    <hyperlink ref="C72" location="'Jim Swaringin'!A1" display="Jim Swaringin" xr:uid="{4C4D2801-2C88-45DA-80B1-70CCB65E3B43}"/>
    <hyperlink ref="C70" location="'Luis Ordorica'!A1" display="Luis Ordorica" xr:uid="{54E500BC-1E03-45E7-86D4-EAF279CDEE2F}"/>
    <hyperlink ref="C17" location="'Scott Jackson'!A1" display="Scott Jackson" xr:uid="{48485C97-27BC-4206-AA52-656CA6DE3F99}"/>
    <hyperlink ref="C69" location="'Frank Breland'!A1" display="Frank Breland" xr:uid="{0311BF77-46FE-44FF-8C53-ADFC555415E3}"/>
    <hyperlink ref="C7" location="'John Laseter'!A1" display="John Laseter" xr:uid="{2242FBD7-C2B1-4512-9493-597CA55E38A8}"/>
    <hyperlink ref="C46" location="'Jerry Willeford'!A1" display="Jerry Willeford" xr:uid="{2520EBA0-6CB5-4D30-BD4F-D90200666629}"/>
    <hyperlink ref="C15" location="'Tao Irtz'!A1" display="Tao Irtz" xr:uid="{7627D600-922A-4EE3-B3CA-5B37B87B18CE}"/>
    <hyperlink ref="C28" location="'William Smith'!A1" display="William Smith" xr:uid="{5B61FBD5-4235-4635-970D-4DDDCEAC6A88}"/>
    <hyperlink ref="C82" location="'Benjamin Jacques'!A1" display="Benjamin Jacques" xr:uid="{DD0E8B89-843D-4AE4-8A10-9B67902CE29D}"/>
    <hyperlink ref="C83" location="'James Soileau'!A1" display="James Soileau" xr:uid="{19F683EB-6B14-4819-A74D-0232793B51D4}"/>
    <hyperlink ref="C31" location="'Robert Benoit II'!A1" display="Robert Benoit II" xr:uid="{54B9184B-133D-421C-B024-003EDE5FB011}"/>
    <hyperlink ref="C11" location="'Tom Tignor'!A1" display="Tom Tignor" xr:uid="{1CE5DFB5-FF7D-4F59-A6A3-C08622165F9E}"/>
    <hyperlink ref="C23" location="'Richard Mosely'!A1" display="Richard Mosely" xr:uid="{9FAA5749-7475-4DA2-AEC6-2B940A3ACAA7}"/>
    <hyperlink ref="C80" location="'Michael Sylvest'!A1" display="Michael Sylvest" xr:uid="{724D4D21-6273-4FEB-8468-92B06A8D09BD}"/>
    <hyperlink ref="C55" location="'Ronald Herring'!A1" display="Ronald Herring" xr:uid="{5C98C514-A3D9-4454-9E74-1F7D029B5714}"/>
    <hyperlink ref="C56" location="'Wayne Argence'!A1" display="Wayne Argence" xr:uid="{67092BC9-DA89-45F5-86CC-4C3BDEECEAB8}"/>
    <hyperlink ref="C26" location="'Tony Carruth'!A1" display="Tony Carruth" xr:uid="{941523CA-00E4-41D8-9150-C0909114C0A2}"/>
    <hyperlink ref="C61" location="'Brendan Prebish'!A1" display="Brendan Prebish" xr:uid="{99BF7005-8C57-4DF1-AE4B-466A0741234A}"/>
    <hyperlink ref="C52" location="'Dale Cauthen'!A1" display="Dale Cauthen" xr:uid="{E08EB0E4-4B01-4CB9-80FE-15EDEDB7C966}"/>
    <hyperlink ref="C60" location="'Max Dixon'!A1" display="Max Dixon" xr:uid="{48466874-D584-40D3-A438-A3AD0E9F8EF4}"/>
    <hyperlink ref="C78" location="'Mike Urbas'!A1" display="Mike Urbas" xr:uid="{06BC0D86-5E2C-405C-A7DF-43C9369C1BC0}"/>
    <hyperlink ref="C20" location="'Bud Stell'!A1" display="Bud Stell" xr:uid="{363CB3EC-E098-403B-99E2-CF15E5AE2995}"/>
    <hyperlink ref="C24" location="'Darren Krumwiede'!A1" display="Darren Krumwiede" xr:uid="{B293A569-2A6B-4CD9-ADA8-698D82B37FB1}"/>
    <hyperlink ref="C43" location="'Freddy Geiselbreth'!A1" display="Freddy Geiselbreth" xr:uid="{F408C7B1-19C2-4E8B-B775-30D87670472D}"/>
    <hyperlink ref="C45" location="'Benji Matoy'!A1" display="Benji Matoy" xr:uid="{4EA7DFCF-6365-48F3-B8F5-AB9C3DFEE1DA}"/>
    <hyperlink ref="C53" location="'Bill Kushner'!A1" display="Bill Kushner" xr:uid="{32E5591C-3AAA-498D-88FF-DB954FCEA31B}"/>
    <hyperlink ref="C6" location="'Chris Helton'!A1" display="Chris Helton" xr:uid="{6A1C9277-253F-48FF-81B9-0C474D52D869}"/>
    <hyperlink ref="C49" location="'Chuck Brooks'!A1" display="Chuck Brooks" xr:uid="{D1B088DA-E085-46C4-A36D-479051D9436A}"/>
    <hyperlink ref="C12" location="'Ronald Blasko'!A1" display="Ronald Brasko" xr:uid="{D5B32699-F03A-4F1F-9CE1-BA0E593ECC17}"/>
    <hyperlink ref="C79" location="'Bobby Splawn'!A1" display="Bobby Splawn" xr:uid="{120CB624-6BC5-41C8-AAE2-D130D25D320A}"/>
    <hyperlink ref="C86" location="'James Hopper'!A1" display="James Hopper" xr:uid="{95A1A247-7353-4AFC-886B-8F03E60FF992}"/>
    <hyperlink ref="C81" location="'Jeremiah Emmett'!A1" display="Jeremiah Emmett" xr:uid="{7255A59A-F2C3-4B36-A84B-2614370A7B88}"/>
    <hyperlink ref="C62" location="'Merlin Orr'!A1" display="Merlin Orr" xr:uid="{501D13FA-9F35-4DC3-9FB8-0276F649C1FE}"/>
    <hyperlink ref="C50" location="'Russ Pope'!A1" display="Russ Pope" xr:uid="{244BFE30-825D-4F75-8A4C-506E321FECF3}"/>
    <hyperlink ref="C16" location="'James Freeman'!A1" display="James Freeman" xr:uid="{4B704ECA-BC3D-4D72-B401-76F743AAD281}"/>
    <hyperlink ref="C41" location="'Larry Smith'!A1" display="Larry Smith" xr:uid="{615732F7-9A01-43D2-9510-094AE09A1B18}"/>
    <hyperlink ref="C40" location="'Leo Beatty'!A1" display="Leo Beatty" xr:uid="{7B0FA048-CCD4-4729-B29A-6C4C6CF63B1E}"/>
    <hyperlink ref="C36" location="'Matthew Tignor'!A1" display="Matthew Tignor" xr:uid="{F313F69F-8F94-41CC-BFE8-E67CA573B973}"/>
    <hyperlink ref="C68" location="'Philip Dedmon'!A1" display="Philip Dedmon" xr:uid="{45D3BE3F-3C99-4AA4-AB1A-FF1B18FF8D17}"/>
    <hyperlink ref="C44" location="'Bobby Young'!A1" display="Bobby Young" xr:uid="{76C9341B-778A-4FDC-A714-21A93D3F4AA1}"/>
    <hyperlink ref="C51" location="'Doug Gates'!A1" display="Doug Gates" xr:uid="{1BCF12AC-A952-477D-81A6-3330C57F703A}"/>
    <hyperlink ref="C66" location="'Ken Osmond'!A1" display="Ken Osmond" xr:uid="{335EA164-68AD-42EB-B99E-63605D81ABBA}"/>
    <hyperlink ref="C57" location="'Rich Smith'!A1" display="Rich Smith" xr:uid="{7D2AD69D-A1CB-4D3A-9AB4-EBB21A4D76CE}"/>
    <hyperlink ref="C87" location="'Ken Donahue'!A1" display="Ken Donahue" xr:uid="{640CB406-6447-4AF9-8D1E-CACF469C543F}"/>
    <hyperlink ref="C21" location="'Tyler Thornton'!A1" display="Tyler Thornton" xr:uid="{AFEC55BE-8B80-41C5-952C-4DA52CC23CB7}"/>
    <hyperlink ref="C74" location="'Phil Lewis'!A1" display="Phil Lewis" xr:uid="{393F02D1-F171-4A3A-A5B8-5932E8D88C9A}"/>
    <hyperlink ref="C48" location="'Lee Switalski'!A1" display="Lee Switalski" xr:uid="{1D69D193-62B7-48A3-86FD-09C4BF1F69FF}"/>
    <hyperlink ref="C76" location="'Mike Rorer'!A1" display="Mike Rorer" xr:uid="{C1699223-0608-4842-9D9D-00F3CE4B40AE}"/>
    <hyperlink ref="C77" location="'Rick Korpi'!A1" display="Rick Korpi" xr:uid="{FA99C7CE-230C-438C-9B07-DC6108AAACE8}"/>
    <hyperlink ref="C10" location="'Cody Dockery'!A1" display="Cody Dockery" xr:uid="{5284DAE7-FEC9-4148-9253-C4CED8353384}"/>
    <hyperlink ref="C38" location="'Tony Kaiser'!A1" display="Tony Kaiser" xr:uid="{795F3055-A0FC-4DF9-A7FA-D8BE7E3E89A2}"/>
    <hyperlink ref="C9" location="'Jeff Kite'!A1" display="Jeff Kite" xr:uid="{3E2C9E81-CD8B-4F1E-BF36-A16C483C0B5B}"/>
    <hyperlink ref="C25" location="'Dave Eisenschmied'!A1" display="Dave Eisenschmied" xr:uid="{9CF53633-793A-46E1-9715-1C4DF7645220}"/>
    <hyperlink ref="C85" location="'Chad Giles'!A1" display="Chad Giles" xr:uid="{E398C39B-90ED-4CCB-BAFA-DF36782C1B16}"/>
    <hyperlink ref="C47" location="'Debbie Penton'!A1" display="DebbiePenton" xr:uid="{B92EE8AF-A881-47E7-815A-E292B6574E8F}"/>
    <hyperlink ref="C14" location="'Mike Burns'!A1" display="Mike Burns" xr:uid="{CDECA0E2-D8B1-4FB4-A3EA-8AC10413BDE9}"/>
    <hyperlink ref="C84" location="'Traci Benoit'!A1" display="Traci Benoit" xr:uid="{DFD678B8-07ED-4A2D-A3CA-1ED2FA204EE2}"/>
    <hyperlink ref="C88" location="'Charlie Knight'!A1" display="Charlie Knight" xr:uid="{1938F497-8683-40BD-B20E-BDB7627675FD}"/>
    <hyperlink ref="C42" location="'Judy Gallion'!A1" display="Judy Gallion" xr:uid="{3E084A55-9C5B-4DEE-B12B-A62527B5A376}"/>
    <hyperlink ref="C37" location="'Marvin Batliner'!A1" display="Marvin Batliner" xr:uid="{4430B006-A825-4D8E-997A-FFB45D5C8B1D}"/>
    <hyperlink ref="C19" location="'Greg Keefer'!A1" display="Greg Keefer" xr:uid="{EE176B26-E854-4FAE-86EC-A5EA1351C376}"/>
    <hyperlink ref="C8" location="'Stanley Canter'!A1" display="Stanley Canter" xr:uid="{4C4571A0-0DA9-4607-AB2B-CB289089E931}"/>
    <hyperlink ref="C64" location="'Sterling Martin'!A1" display="Sterling Martin" xr:uid="{B7B32CA2-343D-48FE-B626-E34F38B71082}"/>
    <hyperlink ref="C27" location="'Gary Silvernail'!A1" display="Gary Silvernail" xr:uid="{F6C1D98D-6CC3-4CCC-9DF9-C73A71967523}"/>
    <hyperlink ref="C39" location="'Jake Radwanski'!A1" display="Jake Radwanski" xr:uid="{F0792CCE-7532-4F5F-8BFB-95E79BC24247}"/>
    <hyperlink ref="C67" location="'James Marsh'!A1" display="James Marsh" xr:uid="{88953318-A1C5-48B7-9EA4-E6B30FA7A9DD}"/>
    <hyperlink ref="C29" location="'Brett Cavins'!A1" display="Brett Carvins" xr:uid="{4D15A8DA-EE2E-471C-847C-C33C543001F5}"/>
    <hyperlink ref="C30" location="'Michael Blackard'!A1" display="Michael Blackard" xr:uid="{2EF627F6-D695-4216-99BD-35B9F3EEDD63}"/>
    <hyperlink ref="C35" location="'Daren Burns'!A1" display="Daren Burns" xr:uid="{102CFCFE-193F-4973-93A4-BD0B5D81CD0B}"/>
    <hyperlink ref="C22" location="'Fred Jamison'!A1" display="Fred Jamison" xr:uid="{A8E743C0-CA7A-47BA-AF0F-64ED67BFCAB1}"/>
    <hyperlink ref="C58" location="'Adam Plummer'!A1" display="Adam Plummer" xr:uid="{7B543E14-4562-40E7-9168-CB425B22DED1}"/>
    <hyperlink ref="C73" location="'Mark Crownover'!A1" display="Mark Crownover" xr:uid="{EDF3652B-A6CA-49BF-BFC2-C6709B3FAD75}"/>
    <hyperlink ref="C18" location="'Dustin Fugate'!A1" display="Dustin Fugate" xr:uid="{AA2CAC36-F95A-4DCD-91DE-B6C7582594EB}"/>
    <hyperlink ref="C59" location="'Brent Lott'!A1" display="Brent Lott" xr:uid="{4A5B022E-2141-4228-A545-46BEEC4A4A8C}"/>
    <hyperlink ref="C65" location="'Stan Hall'!A1" display="Stan Hall" xr:uid="{EDCEB67C-E491-43B2-B385-864EFBBB9645}"/>
    <hyperlink ref="C32" location="'John Hovan'!A1" display="John Hovan" xr:uid="{B3575D09-CCBA-45CC-AD31-E69B2B453E34}"/>
    <hyperlink ref="C63" location="'Carl King'!A1" display="Carl King" xr:uid="{D6B95839-0EE3-476D-BA48-89B2AD7E54E3}"/>
    <hyperlink ref="C75" location="'Jerry Thompson'!A1" display="Jerry Thompson" xr:uid="{FA8EFEC6-C77C-4029-96F7-975A843CC325}"/>
    <hyperlink ref="C54" location="'Roger Snider'!A1" display="Roger Snider" xr:uid="{50D8EDBD-BF87-4028-AD53-910A5E1E03FB}"/>
    <hyperlink ref="C33" location="'Brady Penton'!A1" display="Brady Penton" xr:uid="{BE8883F8-6307-44E0-9313-0C76D160D4D6}"/>
    <hyperlink ref="C13" location="'Jamie Penton'!A1" display="Jamie Penton" xr:uid="{1DF3A981-FB9F-4254-A171-28535F8A43A5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AC902-E74B-4106-A46B-1401EF0DEC73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20</v>
      </c>
    </row>
    <row r="2" spans="1:17" x14ac:dyDescent="0.25">
      <c r="A2" s="12" t="s">
        <v>21</v>
      </c>
      <c r="B2" s="13" t="s">
        <v>134</v>
      </c>
      <c r="C2" s="14">
        <v>45591</v>
      </c>
      <c r="D2" s="36" t="s">
        <v>84</v>
      </c>
      <c r="E2" s="15">
        <v>189</v>
      </c>
      <c r="F2" s="15">
        <v>182</v>
      </c>
      <c r="G2" s="15">
        <v>176</v>
      </c>
      <c r="H2" s="15">
        <v>192</v>
      </c>
      <c r="I2" s="15">
        <v>185</v>
      </c>
      <c r="J2" s="15">
        <v>181</v>
      </c>
      <c r="K2" s="18">
        <v>6</v>
      </c>
      <c r="L2" s="18">
        <v>1105</v>
      </c>
      <c r="M2" s="19">
        <v>184.16666666666666</v>
      </c>
      <c r="N2" s="20">
        <v>6</v>
      </c>
      <c r="O2" s="21">
        <v>190.16666666666666</v>
      </c>
    </row>
    <row r="3" spans="1:17" x14ac:dyDescent="0.25">
      <c r="A3" s="23"/>
      <c r="B3" s="24"/>
      <c r="C3" s="25"/>
      <c r="D3" s="26"/>
      <c r="E3" s="27"/>
      <c r="F3" s="27"/>
      <c r="G3" s="27"/>
      <c r="H3" s="27"/>
      <c r="I3" s="27"/>
      <c r="J3" s="27"/>
      <c r="K3" s="28"/>
      <c r="L3" s="28"/>
      <c r="M3" s="29"/>
      <c r="N3" s="30"/>
      <c r="O3" s="31"/>
    </row>
    <row r="4" spans="1:17" x14ac:dyDescent="0.25">
      <c r="K4" s="8">
        <f>SUM(K2:K3)</f>
        <v>6</v>
      </c>
      <c r="L4" s="8">
        <f>SUM(L2:L3)</f>
        <v>1105</v>
      </c>
      <c r="M4" s="7">
        <f>SUM(L4/K4)</f>
        <v>184.16666666666666</v>
      </c>
      <c r="N4" s="8">
        <f>SUM(N2:N3)</f>
        <v>6</v>
      </c>
      <c r="O4" s="11">
        <f>SUM(M4+N4)</f>
        <v>190.16666666666666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3:C3 I3:J3" name="Range1_20_1_1"/>
    <protectedRange algorithmName="SHA-512" hashValue="ON39YdpmFHfN9f47KpiRvqrKx0V9+erV1CNkpWzYhW/Qyc6aT8rEyCrvauWSYGZK2ia3o7vd3akF07acHAFpOA==" saltValue="yVW9XmDwTqEnmpSGai0KYg==" spinCount="100000" sqref="D3" name="Range1_1_15_1"/>
    <protectedRange algorithmName="SHA-512" hashValue="ON39YdpmFHfN9f47KpiRvqrKx0V9+erV1CNkpWzYhW/Qyc6aT8rEyCrvauWSYGZK2ia3o7vd3akF07acHAFpOA==" saltValue="yVW9XmDwTqEnmpSGai0KYg==" spinCount="100000" sqref="E3:H3" name="Range1_3_4_1_1"/>
    <protectedRange algorithmName="SHA-512" hashValue="ON39YdpmFHfN9f47KpiRvqrKx0V9+erV1CNkpWzYhW/Qyc6aT8rEyCrvauWSYGZK2ia3o7vd3akF07acHAFpOA==" saltValue="yVW9XmDwTqEnmpSGai0KYg==" spinCount="100000" sqref="B2:C2" name="Range1_5_2_1"/>
    <protectedRange algorithmName="SHA-512" hashValue="ON39YdpmFHfN9f47KpiRvqrKx0V9+erV1CNkpWzYhW/Qyc6aT8rEyCrvauWSYGZK2ia3o7vd3akF07acHAFpOA==" saltValue="yVW9XmDwTqEnmpSGai0KYg==" spinCount="100000" sqref="D2" name="Range1_1_3_1_1"/>
  </protectedRanges>
  <conditionalFormatting sqref="E3">
    <cfRule type="top10" dxfId="591" priority="7" rank="1"/>
  </conditionalFormatting>
  <conditionalFormatting sqref="E3:J3">
    <cfRule type="cellIs" dxfId="590" priority="1" operator="greaterThanOrEqual">
      <formula>200</formula>
    </cfRule>
  </conditionalFormatting>
  <conditionalFormatting sqref="F3">
    <cfRule type="top10" dxfId="589" priority="6" rank="1"/>
  </conditionalFormatting>
  <conditionalFormatting sqref="G3">
    <cfRule type="top10" dxfId="588" priority="5" rank="1"/>
  </conditionalFormatting>
  <conditionalFormatting sqref="H3">
    <cfRule type="top10" dxfId="587" priority="4" rank="1"/>
  </conditionalFormatting>
  <conditionalFormatting sqref="I3">
    <cfRule type="top10" dxfId="586" priority="3" rank="1"/>
    <cfRule type="top10" dxfId="585" priority="8" rank="1"/>
  </conditionalFormatting>
  <conditionalFormatting sqref="J3">
    <cfRule type="top10" dxfId="584" priority="2" rank="1"/>
  </conditionalFormatting>
  <hyperlinks>
    <hyperlink ref="Q1" location="'National Rankings'!A1" display="Back to Ranking" xr:uid="{4724D80A-5C17-44E5-BB71-4AF9EF55BF0E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86C356D-5BAE-4EA7-ADC0-AE2CFEF86606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23887-6F50-4D60-BD08-79819FE85740}">
  <dimension ref="A1:Q10"/>
  <sheetViews>
    <sheetView workbookViewId="0">
      <selection activeCell="K11" sqref="K1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20</v>
      </c>
    </row>
    <row r="2" spans="1:17" x14ac:dyDescent="0.25">
      <c r="A2" s="12" t="s">
        <v>21</v>
      </c>
      <c r="B2" s="13" t="s">
        <v>118</v>
      </c>
      <c r="C2" s="14">
        <v>45532</v>
      </c>
      <c r="D2" s="36" t="s">
        <v>42</v>
      </c>
      <c r="E2" s="15">
        <v>188</v>
      </c>
      <c r="F2" s="15">
        <v>180</v>
      </c>
      <c r="G2" s="15">
        <v>181</v>
      </c>
      <c r="H2" s="15">
        <v>176</v>
      </c>
      <c r="I2" s="15"/>
      <c r="J2" s="15"/>
      <c r="K2" s="18">
        <v>4</v>
      </c>
      <c r="L2" s="18">
        <v>725</v>
      </c>
      <c r="M2" s="19">
        <v>181.25</v>
      </c>
      <c r="N2" s="20">
        <v>5</v>
      </c>
      <c r="O2" s="21">
        <v>186.25</v>
      </c>
    </row>
    <row r="3" spans="1:17" x14ac:dyDescent="0.25">
      <c r="A3" s="12" t="s">
        <v>21</v>
      </c>
      <c r="B3" s="13" t="s">
        <v>118</v>
      </c>
      <c r="C3" s="14">
        <v>45546</v>
      </c>
      <c r="D3" s="36" t="s">
        <v>22</v>
      </c>
      <c r="E3" s="15">
        <v>183</v>
      </c>
      <c r="F3" s="15">
        <v>179</v>
      </c>
      <c r="G3" s="15">
        <v>177</v>
      </c>
      <c r="H3" s="15">
        <v>184</v>
      </c>
      <c r="I3" s="15"/>
      <c r="J3" s="15"/>
      <c r="K3" s="18">
        <v>4</v>
      </c>
      <c r="L3" s="18">
        <v>723</v>
      </c>
      <c r="M3" s="19">
        <v>180.75</v>
      </c>
      <c r="N3" s="20">
        <v>5</v>
      </c>
      <c r="O3" s="21">
        <v>185.75</v>
      </c>
    </row>
    <row r="4" spans="1:17" x14ac:dyDescent="0.25">
      <c r="A4" s="12" t="s">
        <v>21</v>
      </c>
      <c r="B4" s="13" t="s">
        <v>118</v>
      </c>
      <c r="C4" s="14">
        <v>45549</v>
      </c>
      <c r="D4" s="36" t="s">
        <v>22</v>
      </c>
      <c r="E4" s="15">
        <v>188</v>
      </c>
      <c r="F4" s="15">
        <v>189</v>
      </c>
      <c r="G4" s="15">
        <v>188</v>
      </c>
      <c r="H4" s="15">
        <v>195</v>
      </c>
      <c r="I4" s="15"/>
      <c r="J4" s="15"/>
      <c r="K4" s="18">
        <v>4</v>
      </c>
      <c r="L4" s="18">
        <v>760</v>
      </c>
      <c r="M4" s="19">
        <v>190</v>
      </c>
      <c r="N4" s="20">
        <v>11</v>
      </c>
      <c r="O4" s="21">
        <v>201</v>
      </c>
    </row>
    <row r="5" spans="1:17" x14ac:dyDescent="0.25">
      <c r="A5" s="12" t="s">
        <v>21</v>
      </c>
      <c r="B5" s="13" t="s">
        <v>118</v>
      </c>
      <c r="C5" s="14">
        <v>45557</v>
      </c>
      <c r="D5" s="39" t="s">
        <v>22</v>
      </c>
      <c r="E5" s="15">
        <v>188</v>
      </c>
      <c r="F5" s="15">
        <v>189</v>
      </c>
      <c r="G5" s="15">
        <v>193</v>
      </c>
      <c r="H5" s="15">
        <v>193</v>
      </c>
      <c r="I5" s="15">
        <v>188</v>
      </c>
      <c r="J5" s="15">
        <v>190</v>
      </c>
      <c r="K5" s="18">
        <v>6</v>
      </c>
      <c r="L5" s="18">
        <v>1141</v>
      </c>
      <c r="M5" s="19">
        <v>190.16666666666666</v>
      </c>
      <c r="N5" s="20">
        <v>6</v>
      </c>
      <c r="O5" s="21">
        <v>196.16666666666666</v>
      </c>
    </row>
    <row r="6" spans="1:17" x14ac:dyDescent="0.25">
      <c r="A6" s="12" t="s">
        <v>21</v>
      </c>
      <c r="B6" s="13" t="s">
        <v>118</v>
      </c>
      <c r="C6" s="14">
        <v>45567</v>
      </c>
      <c r="D6" s="36" t="s">
        <v>22</v>
      </c>
      <c r="E6" s="15">
        <v>186</v>
      </c>
      <c r="F6" s="15">
        <v>186</v>
      </c>
      <c r="G6" s="15">
        <v>185</v>
      </c>
      <c r="H6" s="15">
        <v>188</v>
      </c>
      <c r="I6" s="15"/>
      <c r="J6" s="15"/>
      <c r="K6" s="18">
        <v>4</v>
      </c>
      <c r="L6" s="18">
        <v>745</v>
      </c>
      <c r="M6" s="19">
        <v>186.25</v>
      </c>
      <c r="N6" s="20">
        <v>4</v>
      </c>
      <c r="O6" s="21">
        <v>190.25</v>
      </c>
    </row>
    <row r="7" spans="1:17" x14ac:dyDescent="0.25">
      <c r="A7" s="12" t="s">
        <v>21</v>
      </c>
      <c r="B7" s="13" t="s">
        <v>118</v>
      </c>
      <c r="C7" s="14">
        <v>45581</v>
      </c>
      <c r="D7" s="36" t="s">
        <v>22</v>
      </c>
      <c r="E7" s="15">
        <v>180</v>
      </c>
      <c r="F7" s="15">
        <v>182</v>
      </c>
      <c r="G7" s="15">
        <v>180</v>
      </c>
      <c r="H7" s="15">
        <v>184</v>
      </c>
      <c r="I7" s="15"/>
      <c r="J7" s="15"/>
      <c r="K7" s="18">
        <v>4</v>
      </c>
      <c r="L7" s="18">
        <v>726</v>
      </c>
      <c r="M7" s="19">
        <v>181.5</v>
      </c>
      <c r="N7" s="20">
        <v>5</v>
      </c>
      <c r="O7" s="21">
        <v>186.5</v>
      </c>
    </row>
    <row r="8" spans="1:17" x14ac:dyDescent="0.25">
      <c r="A8" s="12" t="s">
        <v>21</v>
      </c>
      <c r="B8" s="13" t="s">
        <v>118</v>
      </c>
      <c r="C8" s="14">
        <v>45595</v>
      </c>
      <c r="D8" s="36" t="s">
        <v>22</v>
      </c>
      <c r="E8" s="15">
        <v>170</v>
      </c>
      <c r="F8" s="15">
        <v>185</v>
      </c>
      <c r="G8" s="15">
        <v>178</v>
      </c>
      <c r="H8" s="15">
        <v>182</v>
      </c>
      <c r="I8" s="15"/>
      <c r="J8" s="15"/>
      <c r="K8" s="18">
        <v>4</v>
      </c>
      <c r="L8" s="18">
        <v>715</v>
      </c>
      <c r="M8" s="19">
        <v>178.75</v>
      </c>
      <c r="N8" s="20">
        <v>3</v>
      </c>
      <c r="O8" s="21">
        <v>181.75</v>
      </c>
    </row>
    <row r="9" spans="1:17" x14ac:dyDescent="0.25">
      <c r="A9" s="23"/>
      <c r="B9" s="24"/>
      <c r="C9" s="25"/>
      <c r="D9" s="26"/>
      <c r="E9" s="27"/>
      <c r="F9" s="27"/>
      <c r="G9" s="27"/>
      <c r="H9" s="27"/>
      <c r="I9" s="27"/>
      <c r="J9" s="27"/>
      <c r="K9" s="28"/>
      <c r="L9" s="28"/>
      <c r="M9" s="29"/>
      <c r="N9" s="30"/>
      <c r="O9" s="31"/>
    </row>
    <row r="10" spans="1:17" x14ac:dyDescent="0.25">
      <c r="K10" s="8">
        <f>SUM(K2:K9)</f>
        <v>30</v>
      </c>
      <c r="L10" s="8">
        <f>SUM(L2:L9)</f>
        <v>5535</v>
      </c>
      <c r="M10" s="7">
        <f>SUM(L10/K10)</f>
        <v>184.5</v>
      </c>
      <c r="N10" s="8">
        <f>SUM(N2:N9)</f>
        <v>39</v>
      </c>
      <c r="O10" s="11">
        <f>SUM(M10+N10)</f>
        <v>223.5</v>
      </c>
    </row>
  </sheetData>
  <protectedRanges>
    <protectedRange algorithmName="SHA-512" hashValue="ON39YdpmFHfN9f47KpiRvqrKx0V9+erV1CNkpWzYhW/Qyc6aT8rEyCrvauWSYGZK2ia3o7vd3akF07acHAFpOA==" saltValue="yVW9XmDwTqEnmpSGai0KYg==" spinCount="100000" sqref="B9:C9 I9:J9" name="Range1_20_1_1"/>
    <protectedRange algorithmName="SHA-512" hashValue="ON39YdpmFHfN9f47KpiRvqrKx0V9+erV1CNkpWzYhW/Qyc6aT8rEyCrvauWSYGZK2ia3o7vd3akF07acHAFpOA==" saltValue="yVW9XmDwTqEnmpSGai0KYg==" spinCount="100000" sqref="D9" name="Range1_1_15_1"/>
    <protectedRange algorithmName="SHA-512" hashValue="ON39YdpmFHfN9f47KpiRvqrKx0V9+erV1CNkpWzYhW/Qyc6aT8rEyCrvauWSYGZK2ia3o7vd3akF07acHAFpOA==" saltValue="yVW9XmDwTqEnmpSGai0KYg==" spinCount="100000" sqref="E9:H9" name="Range1_3_4_1_1"/>
  </protectedRanges>
  <conditionalFormatting sqref="E9">
    <cfRule type="top10" dxfId="583" priority="7" rank="1"/>
  </conditionalFormatting>
  <conditionalFormatting sqref="E9:J9">
    <cfRule type="cellIs" dxfId="582" priority="1" operator="greaterThanOrEqual">
      <formula>200</formula>
    </cfRule>
  </conditionalFormatting>
  <conditionalFormatting sqref="F9">
    <cfRule type="top10" dxfId="581" priority="6" rank="1"/>
  </conditionalFormatting>
  <conditionalFormatting sqref="G9">
    <cfRule type="top10" dxfId="580" priority="5" rank="1"/>
  </conditionalFormatting>
  <conditionalFormatting sqref="H9">
    <cfRule type="top10" dxfId="579" priority="4" rank="1"/>
  </conditionalFormatting>
  <conditionalFormatting sqref="I9">
    <cfRule type="top10" dxfId="578" priority="3" rank="1"/>
    <cfRule type="top10" dxfId="577" priority="8" rank="1"/>
  </conditionalFormatting>
  <conditionalFormatting sqref="J9">
    <cfRule type="top10" dxfId="576" priority="2" rank="1"/>
  </conditionalFormatting>
  <hyperlinks>
    <hyperlink ref="Q1" location="'National Rankings'!A1" display="Back to Ranking" xr:uid="{72ADBEFB-82AA-484F-B04F-0399BBEDC198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845F8EC-17FC-43FF-8CC7-3BF81D1C3B74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C2D38-FDE9-4990-A91B-6A5834684636}">
  <dimension ref="A1:Q17"/>
  <sheetViews>
    <sheetView workbookViewId="0">
      <selection activeCell="K18" sqref="K18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20</v>
      </c>
    </row>
    <row r="2" spans="1:17" x14ac:dyDescent="0.25">
      <c r="A2" s="12" t="s">
        <v>21</v>
      </c>
      <c r="B2" s="13" t="s">
        <v>33</v>
      </c>
      <c r="C2" s="14">
        <v>45353</v>
      </c>
      <c r="D2" s="36" t="s">
        <v>37</v>
      </c>
      <c r="E2" s="15">
        <v>189</v>
      </c>
      <c r="F2" s="15">
        <v>193</v>
      </c>
      <c r="G2" s="15">
        <v>193</v>
      </c>
      <c r="H2" s="15">
        <v>196</v>
      </c>
      <c r="I2" s="15"/>
      <c r="J2" s="15"/>
      <c r="K2" s="18">
        <v>4</v>
      </c>
      <c r="L2" s="18">
        <v>771</v>
      </c>
      <c r="M2" s="19">
        <v>192.75</v>
      </c>
      <c r="N2" s="20">
        <v>9</v>
      </c>
      <c r="O2" s="21">
        <v>201.75</v>
      </c>
    </row>
    <row r="3" spans="1:17" x14ac:dyDescent="0.25">
      <c r="A3" s="12" t="s">
        <v>21</v>
      </c>
      <c r="B3" s="13" t="s">
        <v>33</v>
      </c>
      <c r="C3" s="14">
        <v>45388</v>
      </c>
      <c r="D3" s="36" t="s">
        <v>37</v>
      </c>
      <c r="E3" s="15">
        <v>189</v>
      </c>
      <c r="F3" s="15">
        <v>194</v>
      </c>
      <c r="G3" s="15">
        <v>189</v>
      </c>
      <c r="H3" s="15">
        <v>193</v>
      </c>
      <c r="I3" s="15">
        <v>192</v>
      </c>
      <c r="J3" s="15">
        <v>194</v>
      </c>
      <c r="K3" s="18">
        <v>6</v>
      </c>
      <c r="L3" s="18">
        <v>1151</v>
      </c>
      <c r="M3" s="19">
        <v>191.83333333333334</v>
      </c>
      <c r="N3" s="20">
        <v>8</v>
      </c>
      <c r="O3" s="21">
        <v>199.83333333333334</v>
      </c>
    </row>
    <row r="4" spans="1:17" x14ac:dyDescent="0.25">
      <c r="A4" s="12" t="s">
        <v>21</v>
      </c>
      <c r="B4" s="13" t="s">
        <v>33</v>
      </c>
      <c r="C4" s="14">
        <v>45395</v>
      </c>
      <c r="D4" s="39" t="s">
        <v>50</v>
      </c>
      <c r="E4" s="15">
        <v>186</v>
      </c>
      <c r="F4" s="15">
        <v>186</v>
      </c>
      <c r="G4" s="15">
        <v>188</v>
      </c>
      <c r="H4" s="15">
        <v>187</v>
      </c>
      <c r="I4" s="15"/>
      <c r="J4" s="15"/>
      <c r="K4" s="18">
        <v>4</v>
      </c>
      <c r="L4" s="18">
        <v>747</v>
      </c>
      <c r="M4" s="19">
        <v>186.75</v>
      </c>
      <c r="N4" s="20">
        <v>3</v>
      </c>
      <c r="O4" s="21">
        <v>189.75</v>
      </c>
    </row>
    <row r="5" spans="1:17" x14ac:dyDescent="0.25">
      <c r="A5" s="12" t="s">
        <v>21</v>
      </c>
      <c r="B5" s="13" t="s">
        <v>33</v>
      </c>
      <c r="C5" s="14">
        <v>45050</v>
      </c>
      <c r="D5" s="36" t="s">
        <v>37</v>
      </c>
      <c r="E5" s="15">
        <v>178</v>
      </c>
      <c r="F5" s="15">
        <v>189</v>
      </c>
      <c r="G5" s="15">
        <v>192</v>
      </c>
      <c r="H5" s="15">
        <v>188</v>
      </c>
      <c r="I5" s="15"/>
      <c r="J5" s="15"/>
      <c r="K5" s="18">
        <v>4</v>
      </c>
      <c r="L5" s="18">
        <v>747</v>
      </c>
      <c r="M5" s="19">
        <v>186.75</v>
      </c>
      <c r="N5" s="20">
        <v>4</v>
      </c>
      <c r="O5" s="21">
        <v>190.75</v>
      </c>
    </row>
    <row r="6" spans="1:17" x14ac:dyDescent="0.25">
      <c r="A6" s="12" t="s">
        <v>21</v>
      </c>
      <c r="B6" s="13" t="s">
        <v>33</v>
      </c>
      <c r="C6" s="14">
        <v>45423</v>
      </c>
      <c r="D6" s="39" t="s">
        <v>50</v>
      </c>
      <c r="E6" s="15">
        <v>193</v>
      </c>
      <c r="F6" s="15">
        <v>191</v>
      </c>
      <c r="G6" s="15">
        <v>194</v>
      </c>
      <c r="H6" s="15">
        <v>191</v>
      </c>
      <c r="I6" s="15"/>
      <c r="J6" s="15"/>
      <c r="K6" s="18">
        <v>4</v>
      </c>
      <c r="L6" s="18">
        <v>769</v>
      </c>
      <c r="M6" s="19">
        <v>192.25</v>
      </c>
      <c r="N6" s="20">
        <v>4</v>
      </c>
      <c r="O6" s="21">
        <v>196.25</v>
      </c>
    </row>
    <row r="7" spans="1:17" x14ac:dyDescent="0.25">
      <c r="A7" s="12" t="s">
        <v>21</v>
      </c>
      <c r="B7" s="13" t="s">
        <v>33</v>
      </c>
      <c r="C7" s="14">
        <v>45458</v>
      </c>
      <c r="D7" s="39" t="s">
        <v>50</v>
      </c>
      <c r="E7" s="15">
        <v>194</v>
      </c>
      <c r="F7" s="15">
        <v>193</v>
      </c>
      <c r="G7" s="15">
        <v>189</v>
      </c>
      <c r="H7" s="15">
        <v>193</v>
      </c>
      <c r="I7" s="15"/>
      <c r="J7" s="15"/>
      <c r="K7" s="18">
        <v>4</v>
      </c>
      <c r="L7" s="18">
        <v>769</v>
      </c>
      <c r="M7" s="19">
        <v>192.25</v>
      </c>
      <c r="N7" s="20">
        <v>4</v>
      </c>
      <c r="O7" s="21">
        <v>196.25</v>
      </c>
    </row>
    <row r="8" spans="1:17" x14ac:dyDescent="0.25">
      <c r="A8" s="12" t="s">
        <v>21</v>
      </c>
      <c r="B8" s="13" t="s">
        <v>33</v>
      </c>
      <c r="C8" s="14" t="s">
        <v>89</v>
      </c>
      <c r="D8" s="36" t="s">
        <v>84</v>
      </c>
      <c r="E8" s="15">
        <v>187</v>
      </c>
      <c r="F8" s="15">
        <v>190</v>
      </c>
      <c r="G8" s="15">
        <v>192</v>
      </c>
      <c r="H8" s="15">
        <v>191</v>
      </c>
      <c r="I8" s="15"/>
      <c r="J8" s="15"/>
      <c r="K8" s="18">
        <v>4</v>
      </c>
      <c r="L8" s="18">
        <v>760</v>
      </c>
      <c r="M8" s="19">
        <v>190</v>
      </c>
      <c r="N8" s="20">
        <v>3</v>
      </c>
      <c r="O8" s="21">
        <v>193</v>
      </c>
    </row>
    <row r="9" spans="1:17" x14ac:dyDescent="0.25">
      <c r="A9" s="12" t="s">
        <v>21</v>
      </c>
      <c r="B9" s="13" t="s">
        <v>33</v>
      </c>
      <c r="C9" s="14">
        <v>45113</v>
      </c>
      <c r="D9" s="36" t="s">
        <v>37</v>
      </c>
      <c r="E9" s="15">
        <v>188</v>
      </c>
      <c r="F9" s="15">
        <v>186</v>
      </c>
      <c r="G9" s="15">
        <v>191</v>
      </c>
      <c r="H9" s="15">
        <v>191</v>
      </c>
      <c r="I9" s="15"/>
      <c r="J9" s="15"/>
      <c r="K9" s="18">
        <v>4</v>
      </c>
      <c r="L9" s="18">
        <v>756</v>
      </c>
      <c r="M9" s="19">
        <v>189</v>
      </c>
      <c r="N9" s="20">
        <v>2</v>
      </c>
      <c r="O9" s="21">
        <v>191</v>
      </c>
    </row>
    <row r="10" spans="1:17" x14ac:dyDescent="0.25">
      <c r="A10" s="12" t="s">
        <v>21</v>
      </c>
      <c r="B10" s="13" t="s">
        <v>33</v>
      </c>
      <c r="C10" s="14">
        <v>45486</v>
      </c>
      <c r="D10" s="39" t="s">
        <v>50</v>
      </c>
      <c r="E10" s="15">
        <v>194</v>
      </c>
      <c r="F10" s="15">
        <v>189</v>
      </c>
      <c r="G10" s="15">
        <v>196</v>
      </c>
      <c r="H10" s="15">
        <v>190</v>
      </c>
      <c r="I10" s="15"/>
      <c r="J10" s="15"/>
      <c r="K10" s="18">
        <v>4</v>
      </c>
      <c r="L10" s="18">
        <v>769</v>
      </c>
      <c r="M10" s="19">
        <v>192.25</v>
      </c>
      <c r="N10" s="20">
        <v>11</v>
      </c>
      <c r="O10" s="21">
        <v>203.25</v>
      </c>
    </row>
    <row r="11" spans="1:17" x14ac:dyDescent="0.25">
      <c r="A11" s="12" t="s">
        <v>21</v>
      </c>
      <c r="B11" s="13" t="s">
        <v>33</v>
      </c>
      <c r="C11" s="14">
        <v>45507</v>
      </c>
      <c r="D11" s="36" t="s">
        <v>37</v>
      </c>
      <c r="E11" s="15">
        <v>195</v>
      </c>
      <c r="F11" s="15">
        <v>188</v>
      </c>
      <c r="G11" s="15">
        <v>193</v>
      </c>
      <c r="H11" s="15">
        <v>0</v>
      </c>
      <c r="I11" s="15"/>
      <c r="J11" s="15"/>
      <c r="K11" s="18">
        <v>4</v>
      </c>
      <c r="L11" s="18">
        <v>576</v>
      </c>
      <c r="M11" s="19">
        <v>144</v>
      </c>
      <c r="N11" s="20">
        <v>2</v>
      </c>
      <c r="O11" s="21">
        <v>146</v>
      </c>
    </row>
    <row r="12" spans="1:17" x14ac:dyDescent="0.25">
      <c r="A12" s="12" t="s">
        <v>21</v>
      </c>
      <c r="B12" s="13" t="s">
        <v>33</v>
      </c>
      <c r="C12" s="14">
        <v>45514</v>
      </c>
      <c r="D12" s="39" t="s">
        <v>50</v>
      </c>
      <c r="E12" s="15">
        <v>191</v>
      </c>
      <c r="F12" s="15">
        <v>187</v>
      </c>
      <c r="G12" s="15">
        <v>196</v>
      </c>
      <c r="H12" s="15">
        <v>193</v>
      </c>
      <c r="I12" s="15"/>
      <c r="J12" s="15"/>
      <c r="K12" s="18">
        <v>4</v>
      </c>
      <c r="L12" s="18">
        <v>767</v>
      </c>
      <c r="M12" s="19">
        <v>191.75</v>
      </c>
      <c r="N12" s="20">
        <v>9</v>
      </c>
      <c r="O12" s="21">
        <v>200.75</v>
      </c>
    </row>
    <row r="13" spans="1:17" x14ac:dyDescent="0.25">
      <c r="A13" s="12" t="s">
        <v>21</v>
      </c>
      <c r="B13" s="13" t="s">
        <v>33</v>
      </c>
      <c r="C13" s="14">
        <v>45535</v>
      </c>
      <c r="D13" s="39" t="s">
        <v>49</v>
      </c>
      <c r="E13" s="41">
        <v>193</v>
      </c>
      <c r="F13" s="42">
        <v>188</v>
      </c>
      <c r="G13" s="41">
        <v>183</v>
      </c>
      <c r="H13" s="41">
        <v>194.001</v>
      </c>
      <c r="I13" s="41">
        <v>194</v>
      </c>
      <c r="J13" s="41">
        <v>195</v>
      </c>
      <c r="K13" s="18">
        <v>6</v>
      </c>
      <c r="L13" s="18">
        <v>1147.001</v>
      </c>
      <c r="M13" s="19">
        <v>191.16683333333333</v>
      </c>
      <c r="N13" s="20">
        <v>8</v>
      </c>
      <c r="O13" s="21">
        <v>199.16683333333333</v>
      </c>
    </row>
    <row r="14" spans="1:17" x14ac:dyDescent="0.25">
      <c r="A14" s="12" t="s">
        <v>21</v>
      </c>
      <c r="B14" s="13" t="s">
        <v>33</v>
      </c>
      <c r="C14" s="14">
        <v>45542</v>
      </c>
      <c r="D14" s="36" t="s">
        <v>37</v>
      </c>
      <c r="E14" s="15">
        <v>193</v>
      </c>
      <c r="F14" s="15">
        <v>196</v>
      </c>
      <c r="G14" s="15">
        <v>190</v>
      </c>
      <c r="H14" s="15">
        <v>191</v>
      </c>
      <c r="I14" s="15"/>
      <c r="J14" s="15"/>
      <c r="K14" s="18">
        <v>4</v>
      </c>
      <c r="L14" s="18">
        <v>770</v>
      </c>
      <c r="M14" s="19">
        <v>192.5</v>
      </c>
      <c r="N14" s="20">
        <v>6</v>
      </c>
      <c r="O14" s="21">
        <v>198.5</v>
      </c>
    </row>
    <row r="15" spans="1:17" x14ac:dyDescent="0.25">
      <c r="A15" s="12" t="s">
        <v>21</v>
      </c>
      <c r="B15" s="13" t="s">
        <v>33</v>
      </c>
      <c r="C15" s="14">
        <v>45549</v>
      </c>
      <c r="D15" s="39" t="s">
        <v>50</v>
      </c>
      <c r="E15" s="15">
        <v>193</v>
      </c>
      <c r="F15" s="15">
        <v>191</v>
      </c>
      <c r="G15" s="15">
        <v>193</v>
      </c>
      <c r="H15" s="15">
        <v>194</v>
      </c>
      <c r="I15" s="15">
        <v>197</v>
      </c>
      <c r="J15" s="15">
        <v>195</v>
      </c>
      <c r="K15" s="18">
        <v>6</v>
      </c>
      <c r="L15" s="18">
        <v>1163</v>
      </c>
      <c r="M15" s="19">
        <v>193.83333333333334</v>
      </c>
      <c r="N15" s="20">
        <v>12</v>
      </c>
      <c r="O15" s="21">
        <v>205.83333333333334</v>
      </c>
    </row>
    <row r="16" spans="1:17" x14ac:dyDescent="0.25">
      <c r="A16" s="23"/>
      <c r="B16" s="24"/>
      <c r="C16" s="25"/>
      <c r="D16" s="26"/>
      <c r="E16" s="27"/>
      <c r="F16" s="27"/>
      <c r="G16" s="27"/>
      <c r="H16" s="27"/>
      <c r="I16" s="27"/>
      <c r="J16" s="27"/>
      <c r="K16" s="28"/>
      <c r="L16" s="28"/>
      <c r="M16" s="29"/>
      <c r="N16" s="30"/>
      <c r="O16" s="31"/>
    </row>
    <row r="17" spans="11:15" x14ac:dyDescent="0.25">
      <c r="K17" s="8">
        <f>SUM(K2:K16)</f>
        <v>62</v>
      </c>
      <c r="L17" s="8">
        <f>SUM(L2:L16)</f>
        <v>11662.001</v>
      </c>
      <c r="M17" s="7">
        <f>SUM(L17/K17)</f>
        <v>188.09679032258066</v>
      </c>
      <c r="N17" s="8">
        <f>SUM(N2:N16)</f>
        <v>85</v>
      </c>
      <c r="O17" s="11">
        <f>SUM(M17+N17)</f>
        <v>273.09679032258066</v>
      </c>
    </row>
  </sheetData>
  <protectedRanges>
    <protectedRange algorithmName="SHA-512" hashValue="ON39YdpmFHfN9f47KpiRvqrKx0V9+erV1CNkpWzYhW/Qyc6aT8rEyCrvauWSYGZK2ia3o7vd3akF07acHAFpOA==" saltValue="yVW9XmDwTqEnmpSGai0KYg==" spinCount="100000" sqref="B16:C16 I16:J16" name="Range1_20_1_1"/>
    <protectedRange algorithmName="SHA-512" hashValue="ON39YdpmFHfN9f47KpiRvqrKx0V9+erV1CNkpWzYhW/Qyc6aT8rEyCrvauWSYGZK2ia3o7vd3akF07acHAFpOA==" saltValue="yVW9XmDwTqEnmpSGai0KYg==" spinCount="100000" sqref="D16" name="Range1_1_15_1"/>
    <protectedRange algorithmName="SHA-512" hashValue="ON39YdpmFHfN9f47KpiRvqrKx0V9+erV1CNkpWzYhW/Qyc6aT8rEyCrvauWSYGZK2ia3o7vd3akF07acHAFpOA==" saltValue="yVW9XmDwTqEnmpSGai0KYg==" spinCount="100000" sqref="E16:H16" name="Range1_3_4_1_1"/>
    <protectedRange algorithmName="SHA-512" hashValue="ON39YdpmFHfN9f47KpiRvqrKx0V9+erV1CNkpWzYhW/Qyc6aT8rEyCrvauWSYGZK2ia3o7vd3akF07acHAFpOA==" saltValue="yVW9XmDwTqEnmpSGai0KYg==" spinCount="100000" sqref="B13:C13" name="Range1_5_2"/>
    <protectedRange algorithmName="SHA-512" hashValue="ON39YdpmFHfN9f47KpiRvqrKx0V9+erV1CNkpWzYhW/Qyc6aT8rEyCrvauWSYGZK2ia3o7vd3akF07acHAFpOA==" saltValue="yVW9XmDwTqEnmpSGai0KYg==" spinCount="100000" sqref="D13" name="Range1_1_3_1"/>
    <protectedRange algorithmName="SHA-512" hashValue="ON39YdpmFHfN9f47KpiRvqrKx0V9+erV1CNkpWzYhW/Qyc6aT8rEyCrvauWSYGZK2ia3o7vd3akF07acHAFpOA==" saltValue="yVW9XmDwTqEnmpSGai0KYg==" spinCount="100000" sqref="E14:J14 B14:C14 B15:C15 E15:J15" name="Range1_26"/>
    <protectedRange algorithmName="SHA-512" hashValue="ON39YdpmFHfN9f47KpiRvqrKx0V9+erV1CNkpWzYhW/Qyc6aT8rEyCrvauWSYGZK2ia3o7vd3akF07acHAFpOA==" saltValue="yVW9XmDwTqEnmpSGai0KYg==" spinCount="100000" sqref="D14 D15" name="Range1_1_21"/>
  </protectedRanges>
  <conditionalFormatting sqref="E16">
    <cfRule type="top10" dxfId="575" priority="7" rank="1"/>
  </conditionalFormatting>
  <conditionalFormatting sqref="E16:J16">
    <cfRule type="cellIs" dxfId="574" priority="1" operator="greaterThanOrEqual">
      <formula>200</formula>
    </cfRule>
  </conditionalFormatting>
  <conditionalFormatting sqref="F16">
    <cfRule type="top10" dxfId="573" priority="6" rank="1"/>
  </conditionalFormatting>
  <conditionalFormatting sqref="G16">
    <cfRule type="top10" dxfId="572" priority="5" rank="1"/>
  </conditionalFormatting>
  <conditionalFormatting sqref="H16">
    <cfRule type="top10" dxfId="571" priority="4" rank="1"/>
  </conditionalFormatting>
  <conditionalFormatting sqref="I16">
    <cfRule type="top10" dxfId="570" priority="3" rank="1"/>
    <cfRule type="top10" dxfId="569" priority="8" rank="1"/>
  </conditionalFormatting>
  <conditionalFormatting sqref="J16">
    <cfRule type="top10" dxfId="568" priority="2" rank="1"/>
  </conditionalFormatting>
  <hyperlinks>
    <hyperlink ref="Q1" location="'National Rankings'!A1" display="Back to Ranking" xr:uid="{DFBBE361-D61A-4D67-A666-FC11471CEA0D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3DA3430-4785-4ABE-95B6-0B5B0CC72542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CD062-0AF6-45EE-8741-E10ED7943D30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20</v>
      </c>
    </row>
    <row r="2" spans="1:17" x14ac:dyDescent="0.25">
      <c r="A2" s="12" t="s">
        <v>21</v>
      </c>
      <c r="B2" s="13" t="s">
        <v>137</v>
      </c>
      <c r="C2" s="14">
        <v>45609</v>
      </c>
      <c r="D2" s="36" t="s">
        <v>22</v>
      </c>
      <c r="E2" s="15">
        <v>188</v>
      </c>
      <c r="F2" s="15">
        <v>180</v>
      </c>
      <c r="G2" s="15">
        <v>187</v>
      </c>
      <c r="H2" s="15">
        <v>185</v>
      </c>
      <c r="I2" s="15"/>
      <c r="J2" s="15"/>
      <c r="K2" s="18">
        <v>4</v>
      </c>
      <c r="L2" s="18">
        <v>740</v>
      </c>
      <c r="M2" s="19">
        <v>185</v>
      </c>
      <c r="N2" s="20">
        <v>4</v>
      </c>
      <c r="O2" s="21">
        <v>189</v>
      </c>
    </row>
    <row r="3" spans="1:17" x14ac:dyDescent="0.25">
      <c r="A3" s="12" t="s">
        <v>21</v>
      </c>
      <c r="B3" s="13" t="s">
        <v>137</v>
      </c>
      <c r="C3" s="14">
        <v>45626</v>
      </c>
      <c r="D3" s="36" t="s">
        <v>22</v>
      </c>
      <c r="E3" s="15">
        <v>187</v>
      </c>
      <c r="F3" s="15">
        <v>188</v>
      </c>
      <c r="G3" s="15">
        <v>177</v>
      </c>
      <c r="H3" s="15">
        <v>173</v>
      </c>
      <c r="I3" s="15"/>
      <c r="J3" s="15"/>
      <c r="K3" s="18">
        <v>4</v>
      </c>
      <c r="L3" s="18">
        <v>725</v>
      </c>
      <c r="M3" s="19">
        <v>181.25</v>
      </c>
      <c r="N3" s="20">
        <v>4</v>
      </c>
      <c r="O3" s="21">
        <v>185.25</v>
      </c>
    </row>
    <row r="4" spans="1:17" x14ac:dyDescent="0.25">
      <c r="A4" s="23"/>
      <c r="B4" s="24"/>
      <c r="C4" s="25"/>
      <c r="D4" s="26"/>
      <c r="E4" s="27"/>
      <c r="F4" s="27"/>
      <c r="G4" s="27"/>
      <c r="H4" s="27"/>
      <c r="I4" s="27"/>
      <c r="J4" s="27"/>
      <c r="K4" s="28"/>
      <c r="L4" s="28"/>
      <c r="M4" s="29"/>
      <c r="N4" s="30"/>
      <c r="O4" s="31"/>
    </row>
    <row r="5" spans="1:17" x14ac:dyDescent="0.25">
      <c r="K5" s="8">
        <f>SUM(K2:K4)</f>
        <v>8</v>
      </c>
      <c r="L5" s="8">
        <f>SUM(L2:L4)</f>
        <v>1465</v>
      </c>
      <c r="M5" s="7">
        <f>SUM(L5/K5)</f>
        <v>183.125</v>
      </c>
      <c r="N5" s="8">
        <f>SUM(N2:N4)</f>
        <v>8</v>
      </c>
      <c r="O5" s="11">
        <f>SUM(M5+N5)</f>
        <v>191.125</v>
      </c>
    </row>
  </sheetData>
  <protectedRanges>
    <protectedRange algorithmName="SHA-512" hashValue="ON39YdpmFHfN9f47KpiRvqrKx0V9+erV1CNkpWzYhW/Qyc6aT8rEyCrvauWSYGZK2ia3o7vd3akF07acHAFpOA==" saltValue="yVW9XmDwTqEnmpSGai0KYg==" spinCount="100000" sqref="B4:C4 I4:J4" name="Range1_20_1_1"/>
    <protectedRange algorithmName="SHA-512" hashValue="ON39YdpmFHfN9f47KpiRvqrKx0V9+erV1CNkpWzYhW/Qyc6aT8rEyCrvauWSYGZK2ia3o7vd3akF07acHAFpOA==" saltValue="yVW9XmDwTqEnmpSGai0KYg==" spinCount="100000" sqref="D4" name="Range1_1_15_1"/>
    <protectedRange algorithmName="SHA-512" hashValue="ON39YdpmFHfN9f47KpiRvqrKx0V9+erV1CNkpWzYhW/Qyc6aT8rEyCrvauWSYGZK2ia3o7vd3akF07acHAFpOA==" saltValue="yVW9XmDwTqEnmpSGai0KYg==" spinCount="100000" sqref="E4:H4" name="Range1_3_4_1_1"/>
    <protectedRange algorithmName="SHA-512" hashValue="ON39YdpmFHfN9f47KpiRvqrKx0V9+erV1CNkpWzYhW/Qyc6aT8rEyCrvauWSYGZK2ia3o7vd3akF07acHAFpOA==" saltValue="yVW9XmDwTqEnmpSGai0KYg==" spinCount="100000" sqref="B2:C2" name="Range1_5_2_1"/>
    <protectedRange algorithmName="SHA-512" hashValue="ON39YdpmFHfN9f47KpiRvqrKx0V9+erV1CNkpWzYhW/Qyc6aT8rEyCrvauWSYGZK2ia3o7vd3akF07acHAFpOA==" saltValue="yVW9XmDwTqEnmpSGai0KYg==" spinCount="100000" sqref="D2" name="Range1_1_3_1_1"/>
  </protectedRanges>
  <conditionalFormatting sqref="E4">
    <cfRule type="top10" dxfId="567" priority="7" rank="1"/>
  </conditionalFormatting>
  <conditionalFormatting sqref="E4:J4">
    <cfRule type="cellIs" dxfId="566" priority="1" operator="greaterThanOrEqual">
      <formula>200</formula>
    </cfRule>
  </conditionalFormatting>
  <conditionalFormatting sqref="F4">
    <cfRule type="top10" dxfId="565" priority="6" rank="1"/>
  </conditionalFormatting>
  <conditionalFormatting sqref="G4">
    <cfRule type="top10" dxfId="564" priority="5" rank="1"/>
  </conditionalFormatting>
  <conditionalFormatting sqref="H4">
    <cfRule type="top10" dxfId="563" priority="4" rank="1"/>
  </conditionalFormatting>
  <conditionalFormatting sqref="I4">
    <cfRule type="top10" dxfId="562" priority="3" rank="1"/>
    <cfRule type="top10" dxfId="561" priority="8" rank="1"/>
  </conditionalFormatting>
  <conditionalFormatting sqref="J4">
    <cfRule type="top10" dxfId="560" priority="2" rank="1"/>
  </conditionalFormatting>
  <hyperlinks>
    <hyperlink ref="Q1" location="'National Rankings'!A1" display="Back to Ranking" xr:uid="{4008CC82-74E4-4EA9-8E51-D7E19DC09467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F7A1D4D-FD55-4C6C-A7A5-096E91F2E372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849AB-1F97-4951-AEA6-C6D5E89E2643}">
  <dimension ref="A1:Q4"/>
  <sheetViews>
    <sheetView workbookViewId="0"/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20</v>
      </c>
    </row>
    <row r="2" spans="1:17" x14ac:dyDescent="0.25">
      <c r="A2" s="12" t="s">
        <v>21</v>
      </c>
      <c r="B2" s="13" t="s">
        <v>110</v>
      </c>
      <c r="C2" s="14">
        <v>45521</v>
      </c>
      <c r="D2" s="39" t="s">
        <v>47</v>
      </c>
      <c r="E2" s="15">
        <v>162</v>
      </c>
      <c r="F2" s="15">
        <v>161</v>
      </c>
      <c r="G2" s="15"/>
      <c r="H2" s="15"/>
      <c r="I2" s="15"/>
      <c r="J2" s="15"/>
      <c r="K2" s="18">
        <v>2</v>
      </c>
      <c r="L2" s="18">
        <v>323</v>
      </c>
      <c r="M2" s="19">
        <v>161.5</v>
      </c>
      <c r="N2" s="20">
        <v>2</v>
      </c>
      <c r="O2" s="21">
        <v>163.5</v>
      </c>
    </row>
    <row r="3" spans="1:17" x14ac:dyDescent="0.25">
      <c r="A3" s="23"/>
      <c r="B3" s="24"/>
      <c r="C3" s="25"/>
      <c r="D3" s="26"/>
      <c r="E3" s="27"/>
      <c r="F3" s="27"/>
      <c r="G3" s="27"/>
      <c r="H3" s="27"/>
      <c r="I3" s="27"/>
      <c r="J3" s="27"/>
      <c r="K3" s="28"/>
      <c r="L3" s="28"/>
      <c r="M3" s="29"/>
      <c r="N3" s="30"/>
      <c r="O3" s="31"/>
    </row>
    <row r="4" spans="1:17" x14ac:dyDescent="0.25">
      <c r="K4" s="8">
        <f>SUM(K2:K3)</f>
        <v>2</v>
      </c>
      <c r="L4" s="8">
        <f>SUM(L2:L3)</f>
        <v>323</v>
      </c>
      <c r="M4" s="7">
        <f>SUM(L4/K4)</f>
        <v>161.5</v>
      </c>
      <c r="N4" s="8">
        <f>SUM(N2:N3)</f>
        <v>2</v>
      </c>
      <c r="O4" s="11">
        <f>SUM(M4+N4)</f>
        <v>163.5</v>
      </c>
    </row>
  </sheetData>
  <protectedRanges>
    <protectedRange algorithmName="SHA-512" hashValue="ON39YdpmFHfN9f47KpiRvqrKx0V9+erV1CNkpWzYhW/Qyc6aT8rEyCrvauWSYGZK2ia3o7vd3akF07acHAFpOA==" saltValue="yVW9XmDwTqEnmpSGai0KYg==" spinCount="100000" sqref="B3:C3 I3:J3" name="Range1_20_1_1"/>
    <protectedRange algorithmName="SHA-512" hashValue="ON39YdpmFHfN9f47KpiRvqrKx0V9+erV1CNkpWzYhW/Qyc6aT8rEyCrvauWSYGZK2ia3o7vd3akF07acHAFpOA==" saltValue="yVW9XmDwTqEnmpSGai0KYg==" spinCount="100000" sqref="D3" name="Range1_1_15_1"/>
    <protectedRange algorithmName="SHA-512" hashValue="ON39YdpmFHfN9f47KpiRvqrKx0V9+erV1CNkpWzYhW/Qyc6aT8rEyCrvauWSYGZK2ia3o7vd3akF07acHAFpOA==" saltValue="yVW9XmDwTqEnmpSGai0KYg==" spinCount="100000" sqref="E3:H3" name="Range1_3_4_1_1"/>
  </protectedRanges>
  <conditionalFormatting sqref="E3">
    <cfRule type="top10" dxfId="559" priority="7" rank="1"/>
  </conditionalFormatting>
  <conditionalFormatting sqref="E3:J3">
    <cfRule type="cellIs" dxfId="558" priority="1" operator="greaterThanOrEqual">
      <formula>200</formula>
    </cfRule>
  </conditionalFormatting>
  <conditionalFormatting sqref="F3">
    <cfRule type="top10" dxfId="557" priority="6" rank="1"/>
  </conditionalFormatting>
  <conditionalFormatting sqref="G3">
    <cfRule type="top10" dxfId="556" priority="5" rank="1"/>
  </conditionalFormatting>
  <conditionalFormatting sqref="H3">
    <cfRule type="top10" dxfId="555" priority="4" rank="1"/>
  </conditionalFormatting>
  <conditionalFormatting sqref="I3">
    <cfRule type="top10" dxfId="554" priority="3" rank="1"/>
    <cfRule type="top10" dxfId="553" priority="8" rank="1"/>
  </conditionalFormatting>
  <conditionalFormatting sqref="J3">
    <cfRule type="top10" dxfId="552" priority="2" rank="1"/>
  </conditionalFormatting>
  <hyperlinks>
    <hyperlink ref="Q1" location="'National Rankings'!A1" display="Back to Ranking" xr:uid="{8003D957-EF5B-452E-9CED-4AAE35D953C8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58A4276-D6C8-49AC-9EC9-0D6FE216BA31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22E6C-A4E1-4136-99CC-FBE5C049B624}">
  <dimension ref="A1:Q4"/>
  <sheetViews>
    <sheetView workbookViewId="0"/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20</v>
      </c>
    </row>
    <row r="2" spans="1:17" x14ac:dyDescent="0.25">
      <c r="A2" s="12" t="s">
        <v>21</v>
      </c>
      <c r="B2" s="13" t="s">
        <v>115</v>
      </c>
      <c r="C2" s="14">
        <v>45535</v>
      </c>
      <c r="D2" s="39" t="s">
        <v>49</v>
      </c>
      <c r="E2" s="43">
        <v>193</v>
      </c>
      <c r="F2" s="43">
        <v>190</v>
      </c>
      <c r="G2" s="43">
        <v>190</v>
      </c>
      <c r="H2" s="43">
        <v>0</v>
      </c>
      <c r="I2" s="43">
        <v>0</v>
      </c>
      <c r="J2" s="43">
        <v>0</v>
      </c>
      <c r="K2" s="18">
        <v>6</v>
      </c>
      <c r="L2" s="18">
        <v>573</v>
      </c>
      <c r="M2" s="19">
        <v>95.5</v>
      </c>
      <c r="N2" s="20">
        <v>8</v>
      </c>
      <c r="O2" s="21">
        <v>103.5</v>
      </c>
    </row>
    <row r="3" spans="1:17" x14ac:dyDescent="0.25">
      <c r="A3" s="23"/>
      <c r="B3" s="24"/>
      <c r="C3" s="25"/>
      <c r="D3" s="26"/>
      <c r="E3" s="27"/>
      <c r="F3" s="27"/>
      <c r="G3" s="27"/>
      <c r="H3" s="27"/>
      <c r="I3" s="27"/>
      <c r="J3" s="27"/>
      <c r="K3" s="28"/>
      <c r="L3" s="28"/>
      <c r="M3" s="29"/>
      <c r="N3" s="30"/>
      <c r="O3" s="31"/>
    </row>
    <row r="4" spans="1:17" x14ac:dyDescent="0.25">
      <c r="K4" s="8">
        <f>SUM(K2:K3)</f>
        <v>6</v>
      </c>
      <c r="L4" s="8">
        <f>SUM(L2:L3)</f>
        <v>573</v>
      </c>
      <c r="M4" s="7">
        <f>SUM(L4/K4)</f>
        <v>95.5</v>
      </c>
      <c r="N4" s="8">
        <f>SUM(N2:N3)</f>
        <v>8</v>
      </c>
      <c r="O4" s="11">
        <f>SUM(M4+N4)</f>
        <v>103.5</v>
      </c>
    </row>
  </sheetData>
  <protectedRanges>
    <protectedRange algorithmName="SHA-512" hashValue="ON39YdpmFHfN9f47KpiRvqrKx0V9+erV1CNkpWzYhW/Qyc6aT8rEyCrvauWSYGZK2ia3o7vd3akF07acHAFpOA==" saltValue="yVW9XmDwTqEnmpSGai0KYg==" spinCount="100000" sqref="B3:C3 I3:J3" name="Range1_20_1_1"/>
    <protectedRange algorithmName="SHA-512" hashValue="ON39YdpmFHfN9f47KpiRvqrKx0V9+erV1CNkpWzYhW/Qyc6aT8rEyCrvauWSYGZK2ia3o7vd3akF07acHAFpOA==" saltValue="yVW9XmDwTqEnmpSGai0KYg==" spinCount="100000" sqref="D3" name="Range1_1_15_1"/>
    <protectedRange algorithmName="SHA-512" hashValue="ON39YdpmFHfN9f47KpiRvqrKx0V9+erV1CNkpWzYhW/Qyc6aT8rEyCrvauWSYGZK2ia3o7vd3akF07acHAFpOA==" saltValue="yVW9XmDwTqEnmpSGai0KYg==" spinCount="100000" sqref="E3:H3" name="Range1_3_4_1_1"/>
    <protectedRange algorithmName="SHA-512" hashValue="ON39YdpmFHfN9f47KpiRvqrKx0V9+erV1CNkpWzYhW/Qyc6aT8rEyCrvauWSYGZK2ia3o7vd3akF07acHAFpOA==" saltValue="yVW9XmDwTqEnmpSGai0KYg==" spinCount="100000" sqref="B2:C2" name="Range1_5_2_1"/>
    <protectedRange algorithmName="SHA-512" hashValue="ON39YdpmFHfN9f47KpiRvqrKx0V9+erV1CNkpWzYhW/Qyc6aT8rEyCrvauWSYGZK2ia3o7vd3akF07acHAFpOA==" saltValue="yVW9XmDwTqEnmpSGai0KYg==" spinCount="100000" sqref="D2" name="Range1_1_3_1_1"/>
  </protectedRanges>
  <conditionalFormatting sqref="E3">
    <cfRule type="top10" dxfId="551" priority="7" rank="1"/>
  </conditionalFormatting>
  <conditionalFormatting sqref="E3:J3">
    <cfRule type="cellIs" dxfId="550" priority="1" operator="greaterThanOrEqual">
      <formula>200</formula>
    </cfRule>
  </conditionalFormatting>
  <conditionalFormatting sqref="F3">
    <cfRule type="top10" dxfId="549" priority="6" rank="1"/>
  </conditionalFormatting>
  <conditionalFormatting sqref="G3">
    <cfRule type="top10" dxfId="548" priority="5" rank="1"/>
  </conditionalFormatting>
  <conditionalFormatting sqref="H3">
    <cfRule type="top10" dxfId="547" priority="4" rank="1"/>
  </conditionalFormatting>
  <conditionalFormatting sqref="I3">
    <cfRule type="top10" dxfId="546" priority="3" rank="1"/>
    <cfRule type="top10" dxfId="545" priority="8" rank="1"/>
  </conditionalFormatting>
  <conditionalFormatting sqref="J3">
    <cfRule type="top10" dxfId="544" priority="2" rank="1"/>
  </conditionalFormatting>
  <hyperlinks>
    <hyperlink ref="Q1" location="'National Rankings'!A1" display="Back to Ranking" xr:uid="{8D1C669F-7AF4-4838-99DC-E81F174DBEB1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3887670-ADB3-4B11-9568-27DF17119FD0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B6B33-D5B1-4A0F-AFB4-53749500D9DA}">
  <dimension ref="A1:Q8"/>
  <sheetViews>
    <sheetView workbookViewId="0">
      <selection activeCell="K9" sqref="K9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20</v>
      </c>
    </row>
    <row r="2" spans="1:17" x14ac:dyDescent="0.25">
      <c r="A2" s="12" t="s">
        <v>21</v>
      </c>
      <c r="B2" s="13" t="s">
        <v>76</v>
      </c>
      <c r="C2" s="14">
        <v>45427</v>
      </c>
      <c r="D2" s="36" t="s">
        <v>22</v>
      </c>
      <c r="E2" s="15">
        <v>198</v>
      </c>
      <c r="F2" s="15">
        <v>199</v>
      </c>
      <c r="G2" s="15">
        <v>191</v>
      </c>
      <c r="H2" s="15">
        <v>199</v>
      </c>
      <c r="I2" s="15"/>
      <c r="J2" s="15"/>
      <c r="K2" s="18">
        <v>4</v>
      </c>
      <c r="L2" s="18">
        <v>787</v>
      </c>
      <c r="M2" s="19">
        <v>196.75</v>
      </c>
      <c r="N2" s="20">
        <v>11</v>
      </c>
      <c r="O2" s="21">
        <v>207.75</v>
      </c>
    </row>
    <row r="3" spans="1:17" x14ac:dyDescent="0.25">
      <c r="A3" s="12" t="s">
        <v>21</v>
      </c>
      <c r="B3" s="13" t="s">
        <v>76</v>
      </c>
      <c r="C3" s="14">
        <v>45483</v>
      </c>
      <c r="D3" s="36" t="s">
        <v>22</v>
      </c>
      <c r="E3" s="40">
        <v>200</v>
      </c>
      <c r="F3" s="15">
        <v>199</v>
      </c>
      <c r="G3" s="15">
        <v>195</v>
      </c>
      <c r="H3" s="15">
        <v>197</v>
      </c>
      <c r="I3" s="15"/>
      <c r="J3" s="15"/>
      <c r="K3" s="18">
        <v>4</v>
      </c>
      <c r="L3" s="18">
        <v>791</v>
      </c>
      <c r="M3" s="19">
        <v>197.75</v>
      </c>
      <c r="N3" s="20">
        <v>11</v>
      </c>
      <c r="O3" s="21">
        <v>208.75</v>
      </c>
    </row>
    <row r="4" spans="1:17" x14ac:dyDescent="0.25">
      <c r="A4" s="12" t="s">
        <v>21</v>
      </c>
      <c r="B4" s="13" t="s">
        <v>76</v>
      </c>
      <c r="C4" s="14">
        <v>45514</v>
      </c>
      <c r="D4" s="39" t="s">
        <v>22</v>
      </c>
      <c r="E4" s="15">
        <v>197</v>
      </c>
      <c r="F4" s="15">
        <v>195</v>
      </c>
      <c r="G4" s="15">
        <v>193</v>
      </c>
      <c r="H4" s="15">
        <v>196</v>
      </c>
      <c r="I4" s="15">
        <v>196</v>
      </c>
      <c r="J4" s="15">
        <v>197</v>
      </c>
      <c r="K4" s="18">
        <v>6</v>
      </c>
      <c r="L4" s="18">
        <v>1174</v>
      </c>
      <c r="M4" s="19">
        <v>195.66666666666666</v>
      </c>
      <c r="N4" s="20">
        <v>22</v>
      </c>
      <c r="O4" s="21">
        <v>217.66666666666666</v>
      </c>
    </row>
    <row r="5" spans="1:17" x14ac:dyDescent="0.25">
      <c r="A5" s="12" t="s">
        <v>21</v>
      </c>
      <c r="B5" s="13" t="s">
        <v>76</v>
      </c>
      <c r="C5" s="14">
        <v>45595</v>
      </c>
      <c r="D5" s="36" t="s">
        <v>22</v>
      </c>
      <c r="E5" s="15">
        <v>196</v>
      </c>
      <c r="F5" s="15">
        <v>196</v>
      </c>
      <c r="G5" s="15">
        <v>196</v>
      </c>
      <c r="H5" s="15">
        <v>199</v>
      </c>
      <c r="I5" s="15"/>
      <c r="J5" s="15"/>
      <c r="K5" s="18">
        <v>4</v>
      </c>
      <c r="L5" s="18">
        <v>787</v>
      </c>
      <c r="M5" s="19">
        <v>196.75</v>
      </c>
      <c r="N5" s="20">
        <v>11</v>
      </c>
      <c r="O5" s="21">
        <v>207.75</v>
      </c>
    </row>
    <row r="6" spans="1:17" x14ac:dyDescent="0.25">
      <c r="A6" s="12" t="s">
        <v>21</v>
      </c>
      <c r="B6" s="13" t="s">
        <v>76</v>
      </c>
      <c r="C6" s="14">
        <v>45626</v>
      </c>
      <c r="D6" s="36" t="s">
        <v>22</v>
      </c>
      <c r="E6" s="15">
        <v>194</v>
      </c>
      <c r="F6" s="15">
        <v>198</v>
      </c>
      <c r="G6" s="40">
        <v>200</v>
      </c>
      <c r="H6" s="15">
        <v>194</v>
      </c>
      <c r="I6" s="15"/>
      <c r="J6" s="15"/>
      <c r="K6" s="18">
        <v>4</v>
      </c>
      <c r="L6" s="18">
        <v>786</v>
      </c>
      <c r="M6" s="19">
        <v>196.5</v>
      </c>
      <c r="N6" s="20">
        <v>13</v>
      </c>
      <c r="O6" s="21">
        <v>209.5</v>
      </c>
    </row>
    <row r="7" spans="1:17" x14ac:dyDescent="0.25">
      <c r="A7" s="23"/>
      <c r="B7" s="24"/>
      <c r="C7" s="25"/>
      <c r="D7" s="26"/>
      <c r="E7" s="27"/>
      <c r="F7" s="27"/>
      <c r="G7" s="27"/>
      <c r="H7" s="27"/>
      <c r="I7" s="27"/>
      <c r="J7" s="27"/>
      <c r="K7" s="28"/>
      <c r="L7" s="28"/>
      <c r="M7" s="29"/>
      <c r="N7" s="30"/>
      <c r="O7" s="31"/>
    </row>
    <row r="8" spans="1:17" x14ac:dyDescent="0.25">
      <c r="K8" s="8">
        <f>SUM(K2:K7)</f>
        <v>22</v>
      </c>
      <c r="L8" s="8">
        <f>SUM(L2:L7)</f>
        <v>4325</v>
      </c>
      <c r="M8" s="7">
        <f>SUM(L8/K8)</f>
        <v>196.59090909090909</v>
      </c>
      <c r="N8" s="8">
        <f>SUM(N2:N7)</f>
        <v>68</v>
      </c>
      <c r="O8" s="11">
        <f>SUM(M8+N8)</f>
        <v>264.59090909090912</v>
      </c>
    </row>
  </sheetData>
  <protectedRanges>
    <protectedRange algorithmName="SHA-512" hashValue="ON39YdpmFHfN9f47KpiRvqrKx0V9+erV1CNkpWzYhW/Qyc6aT8rEyCrvauWSYGZK2ia3o7vd3akF07acHAFpOA==" saltValue="yVW9XmDwTqEnmpSGai0KYg==" spinCount="100000" sqref="B7:C7 I7:J7" name="Range1_20_1_1"/>
    <protectedRange algorithmName="SHA-512" hashValue="ON39YdpmFHfN9f47KpiRvqrKx0V9+erV1CNkpWzYhW/Qyc6aT8rEyCrvauWSYGZK2ia3o7vd3akF07acHAFpOA==" saltValue="yVW9XmDwTqEnmpSGai0KYg==" spinCount="100000" sqref="D7" name="Range1_1_15_1"/>
    <protectedRange algorithmName="SHA-512" hashValue="ON39YdpmFHfN9f47KpiRvqrKx0V9+erV1CNkpWzYhW/Qyc6aT8rEyCrvauWSYGZK2ia3o7vd3akF07acHAFpOA==" saltValue="yVW9XmDwTqEnmpSGai0KYg==" spinCount="100000" sqref="E7:H7" name="Range1_3_4_1_1"/>
  </protectedRanges>
  <conditionalFormatting sqref="E7">
    <cfRule type="top10" dxfId="543" priority="7" rank="1"/>
  </conditionalFormatting>
  <conditionalFormatting sqref="E7:J7">
    <cfRule type="cellIs" dxfId="542" priority="1" operator="greaterThanOrEqual">
      <formula>200</formula>
    </cfRule>
  </conditionalFormatting>
  <conditionalFormatting sqref="F7">
    <cfRule type="top10" dxfId="541" priority="6" rank="1"/>
  </conditionalFormatting>
  <conditionalFormatting sqref="G7">
    <cfRule type="top10" dxfId="540" priority="5" rank="1"/>
  </conditionalFormatting>
  <conditionalFormatting sqref="H7">
    <cfRule type="top10" dxfId="539" priority="4" rank="1"/>
  </conditionalFormatting>
  <conditionalFormatting sqref="I7">
    <cfRule type="top10" dxfId="538" priority="3" rank="1"/>
    <cfRule type="top10" dxfId="537" priority="8" rank="1"/>
  </conditionalFormatting>
  <conditionalFormatting sqref="J7">
    <cfRule type="top10" dxfId="536" priority="2" rank="1"/>
  </conditionalFormatting>
  <hyperlinks>
    <hyperlink ref="Q1" location="'National Rankings'!A1" display="Back to Ranking" xr:uid="{C7FD3BD6-666C-459C-95E5-7EEDD93DFE41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716F50F-1B42-48A5-9A39-2C776D6D139B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4D995-D4A3-4060-816F-5557D2529BCF}">
  <dimension ref="A1:Q6"/>
  <sheetViews>
    <sheetView workbookViewId="0">
      <selection activeCell="K7" sqref="K7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20</v>
      </c>
    </row>
    <row r="2" spans="1:17" x14ac:dyDescent="0.25">
      <c r="A2" s="12" t="s">
        <v>21</v>
      </c>
      <c r="B2" s="13" t="s">
        <v>77</v>
      </c>
      <c r="C2" s="14">
        <v>45430</v>
      </c>
      <c r="D2" s="39" t="s">
        <v>79</v>
      </c>
      <c r="E2" s="15">
        <v>187</v>
      </c>
      <c r="F2" s="15">
        <v>194.01</v>
      </c>
      <c r="G2" s="15">
        <v>186</v>
      </c>
      <c r="H2" s="15">
        <v>188</v>
      </c>
      <c r="I2" s="15"/>
      <c r="J2" s="15"/>
      <c r="K2" s="18">
        <v>4</v>
      </c>
      <c r="L2" s="18">
        <v>755.01</v>
      </c>
      <c r="M2" s="19">
        <v>188.7525</v>
      </c>
      <c r="N2" s="20">
        <v>6</v>
      </c>
      <c r="O2" s="21">
        <v>194.7525</v>
      </c>
    </row>
    <row r="3" spans="1:17" x14ac:dyDescent="0.25">
      <c r="A3" s="12" t="s">
        <v>21</v>
      </c>
      <c r="B3" s="13" t="s">
        <v>77</v>
      </c>
      <c r="C3" s="14">
        <v>45437</v>
      </c>
      <c r="D3" s="39" t="s">
        <v>81</v>
      </c>
      <c r="E3" s="15">
        <v>184</v>
      </c>
      <c r="F3" s="15">
        <v>190</v>
      </c>
      <c r="G3" s="15">
        <v>187</v>
      </c>
      <c r="H3" s="15">
        <v>192</v>
      </c>
      <c r="I3" s="15"/>
      <c r="J3" s="15"/>
      <c r="K3" s="18">
        <v>4</v>
      </c>
      <c r="L3" s="18">
        <v>753</v>
      </c>
      <c r="M3" s="19">
        <v>188.25</v>
      </c>
      <c r="N3" s="20">
        <v>4</v>
      </c>
      <c r="O3" s="21">
        <v>192.25</v>
      </c>
    </row>
    <row r="4" spans="1:17" x14ac:dyDescent="0.25">
      <c r="A4" s="12" t="s">
        <v>21</v>
      </c>
      <c r="B4" s="13" t="s">
        <v>77</v>
      </c>
      <c r="C4" s="14">
        <v>45458</v>
      </c>
      <c r="D4" s="39" t="s">
        <v>79</v>
      </c>
      <c r="E4" s="15">
        <v>186</v>
      </c>
      <c r="F4" s="15">
        <v>190</v>
      </c>
      <c r="G4" s="15">
        <v>187</v>
      </c>
      <c r="H4" s="15">
        <v>189</v>
      </c>
      <c r="I4" s="15"/>
      <c r="J4" s="15"/>
      <c r="K4" s="18">
        <v>4</v>
      </c>
      <c r="L4" s="18">
        <v>752</v>
      </c>
      <c r="M4" s="19">
        <v>188</v>
      </c>
      <c r="N4" s="20">
        <v>4</v>
      </c>
      <c r="O4" s="21">
        <v>192</v>
      </c>
    </row>
    <row r="5" spans="1:17" x14ac:dyDescent="0.25">
      <c r="A5" s="23"/>
      <c r="B5" s="24"/>
      <c r="C5" s="25"/>
      <c r="D5" s="26"/>
      <c r="E5" s="27"/>
      <c r="F5" s="27"/>
      <c r="G5" s="27"/>
      <c r="H5" s="27"/>
      <c r="I5" s="27"/>
      <c r="J5" s="27"/>
      <c r="K5" s="28"/>
      <c r="L5" s="28"/>
      <c r="M5" s="29"/>
      <c r="N5" s="30"/>
      <c r="O5" s="31"/>
    </row>
    <row r="6" spans="1:17" x14ac:dyDescent="0.25">
      <c r="K6" s="8">
        <f>SUM(K2:K5)</f>
        <v>12</v>
      </c>
      <c r="L6" s="8">
        <f>SUM(L2:L5)</f>
        <v>2260.0100000000002</v>
      </c>
      <c r="M6" s="7">
        <f>SUM(L6/K6)</f>
        <v>188.33416666666668</v>
      </c>
      <c r="N6" s="8">
        <f>SUM(N2:N5)</f>
        <v>14</v>
      </c>
      <c r="O6" s="11">
        <f>SUM(M6+N6)</f>
        <v>202.33416666666668</v>
      </c>
    </row>
  </sheetData>
  <protectedRanges>
    <protectedRange algorithmName="SHA-512" hashValue="ON39YdpmFHfN9f47KpiRvqrKx0V9+erV1CNkpWzYhW/Qyc6aT8rEyCrvauWSYGZK2ia3o7vd3akF07acHAFpOA==" saltValue="yVW9XmDwTqEnmpSGai0KYg==" spinCount="100000" sqref="B5:C5 I5:J5" name="Range1_20_1_1"/>
    <protectedRange algorithmName="SHA-512" hashValue="ON39YdpmFHfN9f47KpiRvqrKx0V9+erV1CNkpWzYhW/Qyc6aT8rEyCrvauWSYGZK2ia3o7vd3akF07acHAFpOA==" saltValue="yVW9XmDwTqEnmpSGai0KYg==" spinCount="100000" sqref="D5" name="Range1_1_15_1"/>
    <protectedRange algorithmName="SHA-512" hashValue="ON39YdpmFHfN9f47KpiRvqrKx0V9+erV1CNkpWzYhW/Qyc6aT8rEyCrvauWSYGZK2ia3o7vd3akF07acHAFpOA==" saltValue="yVW9XmDwTqEnmpSGai0KYg==" spinCount="100000" sqref="E5:H5" name="Range1_3_4_1_1"/>
    <protectedRange algorithmName="SHA-512" hashValue="ON39YdpmFHfN9f47KpiRvqrKx0V9+erV1CNkpWzYhW/Qyc6aT8rEyCrvauWSYGZK2ia3o7vd3akF07acHAFpOA==" saltValue="yVW9XmDwTqEnmpSGai0KYg==" spinCount="100000" sqref="C3" name="Range1_7_3"/>
    <protectedRange algorithmName="SHA-512" hashValue="ON39YdpmFHfN9f47KpiRvqrKx0V9+erV1CNkpWzYhW/Qyc6aT8rEyCrvauWSYGZK2ia3o7vd3akF07acHAFpOA==" saltValue="yVW9XmDwTqEnmpSGai0KYg==" spinCount="100000" sqref="E3:J3 B3" name="Range1_9"/>
    <protectedRange algorithmName="SHA-512" hashValue="ON39YdpmFHfN9f47KpiRvqrKx0V9+erV1CNkpWzYhW/Qyc6aT8rEyCrvauWSYGZK2ia3o7vd3akF07acHAFpOA==" saltValue="yVW9XmDwTqEnmpSGai0KYg==" spinCount="100000" sqref="D3" name="Range1_1_7"/>
  </protectedRanges>
  <conditionalFormatting sqref="E5">
    <cfRule type="top10" dxfId="535" priority="7" rank="1"/>
  </conditionalFormatting>
  <conditionalFormatting sqref="E5:J5">
    <cfRule type="cellIs" dxfId="534" priority="1" operator="greaterThanOrEqual">
      <formula>200</formula>
    </cfRule>
  </conditionalFormatting>
  <conditionalFormatting sqref="F5">
    <cfRule type="top10" dxfId="533" priority="6" rank="1"/>
  </conditionalFormatting>
  <conditionalFormatting sqref="G5">
    <cfRule type="top10" dxfId="532" priority="5" rank="1"/>
  </conditionalFormatting>
  <conditionalFormatting sqref="H5">
    <cfRule type="top10" dxfId="531" priority="4" rank="1"/>
  </conditionalFormatting>
  <conditionalFormatting sqref="I5">
    <cfRule type="top10" dxfId="530" priority="3" rank="1"/>
    <cfRule type="top10" dxfId="529" priority="8" rank="1"/>
  </conditionalFormatting>
  <conditionalFormatting sqref="J5">
    <cfRule type="top10" dxfId="528" priority="2" rank="1"/>
  </conditionalFormatting>
  <hyperlinks>
    <hyperlink ref="Q1" location="'National Rankings'!A1" display="Back to Ranking" xr:uid="{4DA451BA-1787-4BF9-845A-C15452E4495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1AA0210-E48E-4F66-B339-A1194F69D37E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91433-A615-4B32-A7EE-0123EA31A4FE}">
  <dimension ref="A1:Q10"/>
  <sheetViews>
    <sheetView workbookViewId="0">
      <selection activeCell="K11" sqref="K1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20</v>
      </c>
    </row>
    <row r="2" spans="1:17" x14ac:dyDescent="0.25">
      <c r="A2" s="12" t="s">
        <v>21</v>
      </c>
      <c r="B2" s="13" t="s">
        <v>107</v>
      </c>
      <c r="C2" s="14">
        <v>45507</v>
      </c>
      <c r="D2" s="36" t="s">
        <v>49</v>
      </c>
      <c r="E2" s="15">
        <v>189</v>
      </c>
      <c r="F2" s="15">
        <v>193</v>
      </c>
      <c r="G2" s="15">
        <v>190</v>
      </c>
      <c r="H2" s="15">
        <v>197</v>
      </c>
      <c r="I2" s="15">
        <v>197</v>
      </c>
      <c r="J2" s="15">
        <v>194</v>
      </c>
      <c r="K2" s="18">
        <v>6</v>
      </c>
      <c r="L2" s="18">
        <v>1160</v>
      </c>
      <c r="M2" s="19">
        <v>193.33333333333334</v>
      </c>
      <c r="N2" s="20">
        <v>16</v>
      </c>
      <c r="O2" s="21">
        <v>209.33333333333334</v>
      </c>
    </row>
    <row r="3" spans="1:17" x14ac:dyDescent="0.25">
      <c r="A3" s="12" t="s">
        <v>21</v>
      </c>
      <c r="B3" s="13" t="s">
        <v>107</v>
      </c>
      <c r="C3" s="14">
        <v>45517</v>
      </c>
      <c r="D3" s="36" t="s">
        <v>49</v>
      </c>
      <c r="E3" s="15">
        <v>196</v>
      </c>
      <c r="F3" s="15">
        <v>195</v>
      </c>
      <c r="G3" s="15">
        <v>190</v>
      </c>
      <c r="H3" s="15"/>
      <c r="I3" s="15"/>
      <c r="J3" s="15"/>
      <c r="K3" s="18">
        <v>3</v>
      </c>
      <c r="L3" s="18">
        <v>581</v>
      </c>
      <c r="M3" s="19">
        <v>193.66666666666666</v>
      </c>
      <c r="N3" s="20">
        <v>9</v>
      </c>
      <c r="O3" s="21">
        <v>202.66666666666666</v>
      </c>
    </row>
    <row r="4" spans="1:17" x14ac:dyDescent="0.25">
      <c r="A4" s="12" t="s">
        <v>21</v>
      </c>
      <c r="B4" s="13" t="s">
        <v>107</v>
      </c>
      <c r="C4" s="14">
        <v>45524</v>
      </c>
      <c r="D4" s="36" t="s">
        <v>49</v>
      </c>
      <c r="E4" s="15">
        <v>192</v>
      </c>
      <c r="F4" s="15">
        <v>192</v>
      </c>
      <c r="G4" s="15">
        <v>195</v>
      </c>
      <c r="H4" s="15"/>
      <c r="I4" s="15"/>
      <c r="J4" s="15"/>
      <c r="K4" s="18">
        <v>3</v>
      </c>
      <c r="L4" s="18">
        <v>579</v>
      </c>
      <c r="M4" s="19">
        <v>193</v>
      </c>
      <c r="N4" s="20">
        <v>9</v>
      </c>
      <c r="O4" s="21">
        <v>202</v>
      </c>
    </row>
    <row r="5" spans="1:17" x14ac:dyDescent="0.25">
      <c r="A5" s="12" t="s">
        <v>21</v>
      </c>
      <c r="B5" s="13" t="s">
        <v>107</v>
      </c>
      <c r="C5" s="14">
        <v>45535</v>
      </c>
      <c r="D5" s="39" t="s">
        <v>49</v>
      </c>
      <c r="E5" s="43">
        <v>195</v>
      </c>
      <c r="F5" s="43">
        <v>195</v>
      </c>
      <c r="G5" s="43">
        <v>198</v>
      </c>
      <c r="H5" s="43">
        <v>194</v>
      </c>
      <c r="I5" s="43">
        <v>196</v>
      </c>
      <c r="J5" s="43">
        <v>197</v>
      </c>
      <c r="K5" s="18">
        <v>6</v>
      </c>
      <c r="L5" s="18">
        <v>1175</v>
      </c>
      <c r="M5" s="19">
        <v>195.83333333333334</v>
      </c>
      <c r="N5" s="20">
        <v>24</v>
      </c>
      <c r="O5" s="21">
        <v>219.83333333333334</v>
      </c>
    </row>
    <row r="6" spans="1:17" x14ac:dyDescent="0.25">
      <c r="A6" s="12" t="s">
        <v>21</v>
      </c>
      <c r="B6" s="13" t="s">
        <v>107</v>
      </c>
      <c r="C6" s="14">
        <v>45542</v>
      </c>
      <c r="D6" s="36" t="s">
        <v>49</v>
      </c>
      <c r="E6" s="15">
        <v>197</v>
      </c>
      <c r="F6" s="15">
        <v>191</v>
      </c>
      <c r="G6" s="15">
        <v>193.001</v>
      </c>
      <c r="H6" s="15">
        <v>193</v>
      </c>
      <c r="I6" s="15">
        <v>196</v>
      </c>
      <c r="J6" s="15"/>
      <c r="K6" s="18">
        <v>5</v>
      </c>
      <c r="L6" s="18">
        <v>970.00099999999998</v>
      </c>
      <c r="M6" s="19">
        <v>194.00020000000001</v>
      </c>
      <c r="N6" s="20">
        <v>13</v>
      </c>
      <c r="O6" s="21">
        <v>207.00020000000001</v>
      </c>
    </row>
    <row r="7" spans="1:17" x14ac:dyDescent="0.25">
      <c r="A7" s="12" t="s">
        <v>21</v>
      </c>
      <c r="B7" s="13" t="s">
        <v>107</v>
      </c>
      <c r="C7" s="14">
        <v>45545</v>
      </c>
      <c r="D7" s="36" t="s">
        <v>49</v>
      </c>
      <c r="E7" s="15">
        <v>196</v>
      </c>
      <c r="F7" s="15">
        <v>197</v>
      </c>
      <c r="G7" s="15">
        <v>195</v>
      </c>
      <c r="H7" s="15"/>
      <c r="I7" s="15"/>
      <c r="J7" s="15"/>
      <c r="K7" s="18">
        <v>3</v>
      </c>
      <c r="L7" s="18">
        <v>588</v>
      </c>
      <c r="M7" s="19">
        <v>196</v>
      </c>
      <c r="N7" s="20">
        <v>3</v>
      </c>
      <c r="O7" s="21">
        <v>199</v>
      </c>
    </row>
    <row r="8" spans="1:17" x14ac:dyDescent="0.25">
      <c r="A8" s="12" t="s">
        <v>21</v>
      </c>
      <c r="B8" s="13" t="s">
        <v>107</v>
      </c>
      <c r="C8" s="14">
        <v>45573</v>
      </c>
      <c r="D8" s="36" t="s">
        <v>49</v>
      </c>
      <c r="E8" s="15">
        <v>194</v>
      </c>
      <c r="F8" s="15">
        <v>197</v>
      </c>
      <c r="G8" s="15">
        <v>199</v>
      </c>
      <c r="H8" s="15"/>
      <c r="I8" s="15"/>
      <c r="J8" s="15"/>
      <c r="K8" s="18">
        <v>3</v>
      </c>
      <c r="L8" s="18">
        <v>590</v>
      </c>
      <c r="M8" s="19">
        <v>196.66666666666666</v>
      </c>
      <c r="N8" s="20">
        <v>9</v>
      </c>
      <c r="O8" s="21">
        <v>205.66666666666666</v>
      </c>
    </row>
    <row r="9" spans="1:17" x14ac:dyDescent="0.25">
      <c r="A9" s="23"/>
      <c r="B9" s="24"/>
      <c r="C9" s="25"/>
      <c r="D9" s="26"/>
      <c r="E9" s="27"/>
      <c r="F9" s="27"/>
      <c r="G9" s="27"/>
      <c r="H9" s="27"/>
      <c r="I9" s="27"/>
      <c r="J9" s="27"/>
      <c r="K9" s="28"/>
      <c r="L9" s="28"/>
      <c r="M9" s="29"/>
      <c r="N9" s="30"/>
      <c r="O9" s="31"/>
    </row>
    <row r="10" spans="1:17" x14ac:dyDescent="0.25">
      <c r="K10" s="8">
        <f>SUM(K2:K9)</f>
        <v>29</v>
      </c>
      <c r="L10" s="8">
        <f>SUM(L2:L9)</f>
        <v>5643.0010000000002</v>
      </c>
      <c r="M10" s="7">
        <f>SUM(L10/K10)</f>
        <v>194.58624137931037</v>
      </c>
      <c r="N10" s="8">
        <f>SUM(N2:N9)</f>
        <v>83</v>
      </c>
      <c r="O10" s="11">
        <f>SUM(M10+N10)</f>
        <v>277.58624137931037</v>
      </c>
    </row>
  </sheetData>
  <protectedRanges>
    <protectedRange algorithmName="SHA-512" hashValue="ON39YdpmFHfN9f47KpiRvqrKx0V9+erV1CNkpWzYhW/Qyc6aT8rEyCrvauWSYGZK2ia3o7vd3akF07acHAFpOA==" saltValue="yVW9XmDwTqEnmpSGai0KYg==" spinCount="100000" sqref="B9:C9 I9:J9" name="Range1_20_1_1"/>
    <protectedRange algorithmName="SHA-512" hashValue="ON39YdpmFHfN9f47KpiRvqrKx0V9+erV1CNkpWzYhW/Qyc6aT8rEyCrvauWSYGZK2ia3o7vd3akF07acHAFpOA==" saltValue="yVW9XmDwTqEnmpSGai0KYg==" spinCount="100000" sqref="D9" name="Range1_1_15_1"/>
    <protectedRange algorithmName="SHA-512" hashValue="ON39YdpmFHfN9f47KpiRvqrKx0V9+erV1CNkpWzYhW/Qyc6aT8rEyCrvauWSYGZK2ia3o7vd3akF07acHAFpOA==" saltValue="yVW9XmDwTqEnmpSGai0KYg==" spinCount="100000" sqref="E9:H9" name="Range1_3_4_1_1"/>
    <protectedRange algorithmName="SHA-512" hashValue="ON39YdpmFHfN9f47KpiRvqrKx0V9+erV1CNkpWzYhW/Qyc6aT8rEyCrvauWSYGZK2ia3o7vd3akF07acHAFpOA==" saltValue="yVW9XmDwTqEnmpSGai0KYg==" spinCount="100000" sqref="B5:C5" name="Range1_5_2"/>
    <protectedRange algorithmName="SHA-512" hashValue="ON39YdpmFHfN9f47KpiRvqrKx0V9+erV1CNkpWzYhW/Qyc6aT8rEyCrvauWSYGZK2ia3o7vd3akF07acHAFpOA==" saltValue="yVW9XmDwTqEnmpSGai0KYg==" spinCount="100000" sqref="D5" name="Range1_1_3_1"/>
    <protectedRange algorithmName="SHA-512" hashValue="ON39YdpmFHfN9f47KpiRvqrKx0V9+erV1CNkpWzYhW/Qyc6aT8rEyCrvauWSYGZK2ia3o7vd3akF07acHAFpOA==" saltValue="yVW9XmDwTqEnmpSGai0KYg==" spinCount="100000" sqref="E6:J6 B6:C6 B7:C7 E7:J7" name="Range1_26"/>
    <protectedRange algorithmName="SHA-512" hashValue="ON39YdpmFHfN9f47KpiRvqrKx0V9+erV1CNkpWzYhW/Qyc6aT8rEyCrvauWSYGZK2ia3o7vd3akF07acHAFpOA==" saltValue="yVW9XmDwTqEnmpSGai0KYg==" spinCount="100000" sqref="D6 D7" name="Range1_1_21"/>
    <protectedRange algorithmName="SHA-512" hashValue="ON39YdpmFHfN9f47KpiRvqrKx0V9+erV1CNkpWzYhW/Qyc6aT8rEyCrvauWSYGZK2ia3o7vd3akF07acHAFpOA==" saltValue="yVW9XmDwTqEnmpSGai0KYg==" spinCount="100000" sqref="E8:J8 B8:C8" name="Range1_35_1"/>
    <protectedRange algorithmName="SHA-512" hashValue="ON39YdpmFHfN9f47KpiRvqrKx0V9+erV1CNkpWzYhW/Qyc6aT8rEyCrvauWSYGZK2ia3o7vd3akF07acHAFpOA==" saltValue="yVW9XmDwTqEnmpSGai0KYg==" spinCount="100000" sqref="D8" name="Range1_1_21_1"/>
  </protectedRanges>
  <conditionalFormatting sqref="E9">
    <cfRule type="top10" dxfId="527" priority="7" rank="1"/>
  </conditionalFormatting>
  <conditionalFormatting sqref="E9:J9">
    <cfRule type="cellIs" dxfId="526" priority="1" operator="greaterThanOrEqual">
      <formula>200</formula>
    </cfRule>
  </conditionalFormatting>
  <conditionalFormatting sqref="F9">
    <cfRule type="top10" dxfId="525" priority="6" rank="1"/>
  </conditionalFormatting>
  <conditionalFormatting sqref="G9">
    <cfRule type="top10" dxfId="524" priority="5" rank="1"/>
  </conditionalFormatting>
  <conditionalFormatting sqref="H9">
    <cfRule type="top10" dxfId="523" priority="4" rank="1"/>
  </conditionalFormatting>
  <conditionalFormatting sqref="I9">
    <cfRule type="top10" dxfId="522" priority="3" rank="1"/>
    <cfRule type="top10" dxfId="521" priority="8" rank="1"/>
  </conditionalFormatting>
  <conditionalFormatting sqref="J9">
    <cfRule type="top10" dxfId="520" priority="2" rank="1"/>
  </conditionalFormatting>
  <hyperlinks>
    <hyperlink ref="Q1" location="'National Rankings'!A1" display="Back to Ranking" xr:uid="{AA982DCE-129D-45F4-B217-B9875063CB33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B6CEA08-44BA-4999-A146-A0CAE8EE455E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F3AF6-25AE-4F6F-87BD-720EF6807151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20</v>
      </c>
    </row>
    <row r="2" spans="1:17" x14ac:dyDescent="0.25">
      <c r="A2" s="12" t="s">
        <v>21</v>
      </c>
      <c r="B2" s="13" t="s">
        <v>60</v>
      </c>
      <c r="C2" s="14">
        <v>45416</v>
      </c>
      <c r="D2" s="36" t="s">
        <v>49</v>
      </c>
      <c r="E2" s="15">
        <v>184</v>
      </c>
      <c r="F2" s="15">
        <v>190</v>
      </c>
      <c r="G2" s="15">
        <v>193</v>
      </c>
      <c r="H2" s="15">
        <v>184</v>
      </c>
      <c r="I2" s="15">
        <v>187</v>
      </c>
      <c r="J2" s="15"/>
      <c r="K2" s="18">
        <f>COUNT(E2:J2)</f>
        <v>5</v>
      </c>
      <c r="L2" s="18">
        <f>SUM(E2:J2)</f>
        <v>938</v>
      </c>
      <c r="M2" s="19">
        <f>IFERROR(L2/K2,0)</f>
        <v>187.6</v>
      </c>
      <c r="N2" s="20">
        <v>2</v>
      </c>
      <c r="O2" s="21">
        <v>189.6</v>
      </c>
    </row>
    <row r="3" spans="1:17" x14ac:dyDescent="0.25">
      <c r="A3" s="23"/>
      <c r="B3" s="24"/>
      <c r="C3" s="25"/>
      <c r="D3" s="26"/>
      <c r="E3" s="27"/>
      <c r="F3" s="27"/>
      <c r="G3" s="27"/>
      <c r="H3" s="27"/>
      <c r="I3" s="27"/>
      <c r="J3" s="27"/>
      <c r="K3" s="28"/>
      <c r="L3" s="28"/>
      <c r="M3" s="29"/>
      <c r="N3" s="30"/>
      <c r="O3" s="31"/>
    </row>
    <row r="4" spans="1:17" x14ac:dyDescent="0.25">
      <c r="K4" s="8">
        <f>SUM(K2:K3)</f>
        <v>5</v>
      </c>
      <c r="L4" s="8">
        <f>SUM(L2:L3)</f>
        <v>938</v>
      </c>
      <c r="M4" s="7">
        <f>SUM(L4/K4)</f>
        <v>187.6</v>
      </c>
      <c r="N4" s="8">
        <f>SUM(N2:N3)</f>
        <v>2</v>
      </c>
      <c r="O4" s="11">
        <f>SUM(M4+N4)</f>
        <v>189.6</v>
      </c>
    </row>
  </sheetData>
  <protectedRanges>
    <protectedRange algorithmName="SHA-512" hashValue="ON39YdpmFHfN9f47KpiRvqrKx0V9+erV1CNkpWzYhW/Qyc6aT8rEyCrvauWSYGZK2ia3o7vd3akF07acHAFpOA==" saltValue="yVW9XmDwTqEnmpSGai0KYg==" spinCount="100000" sqref="B3:C3 I3:J3" name="Range1_20_1_1"/>
    <protectedRange algorithmName="SHA-512" hashValue="ON39YdpmFHfN9f47KpiRvqrKx0V9+erV1CNkpWzYhW/Qyc6aT8rEyCrvauWSYGZK2ia3o7vd3akF07acHAFpOA==" saltValue="yVW9XmDwTqEnmpSGai0KYg==" spinCount="100000" sqref="D3" name="Range1_1_15_1"/>
    <protectedRange algorithmName="SHA-512" hashValue="ON39YdpmFHfN9f47KpiRvqrKx0V9+erV1CNkpWzYhW/Qyc6aT8rEyCrvauWSYGZK2ia3o7vd3akF07acHAFpOA==" saltValue="yVW9XmDwTqEnmpSGai0KYg==" spinCount="100000" sqref="E3:H3" name="Range1_3_4_1_1"/>
  </protectedRanges>
  <conditionalFormatting sqref="E3">
    <cfRule type="top10" dxfId="519" priority="7" rank="1"/>
  </conditionalFormatting>
  <conditionalFormatting sqref="E3:J3">
    <cfRule type="cellIs" dxfId="518" priority="1" operator="greaterThanOrEqual">
      <formula>200</formula>
    </cfRule>
  </conditionalFormatting>
  <conditionalFormatting sqref="F3">
    <cfRule type="top10" dxfId="517" priority="6" rank="1"/>
  </conditionalFormatting>
  <conditionalFormatting sqref="G3">
    <cfRule type="top10" dxfId="516" priority="5" rank="1"/>
  </conditionalFormatting>
  <conditionalFormatting sqref="H3">
    <cfRule type="top10" dxfId="515" priority="4" rank="1"/>
  </conditionalFormatting>
  <conditionalFormatting sqref="I3">
    <cfRule type="top10" dxfId="514" priority="3" rank="1"/>
    <cfRule type="top10" dxfId="513" priority="8" rank="1"/>
  </conditionalFormatting>
  <conditionalFormatting sqref="J3">
    <cfRule type="top10" dxfId="512" priority="2" rank="1"/>
  </conditionalFormatting>
  <hyperlinks>
    <hyperlink ref="Q1" location="'National Rankings'!A1" display="Back to Ranking" xr:uid="{B852C301-942F-46A3-8138-9FAA4EE97EC1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165010F-181C-4F70-80F8-220C530833AB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37A9E-2D14-4D60-909F-B61AA4FB30AC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20</v>
      </c>
    </row>
    <row r="2" spans="1:17" x14ac:dyDescent="0.25">
      <c r="A2" s="12" t="s">
        <v>21</v>
      </c>
      <c r="B2" s="13" t="s">
        <v>128</v>
      </c>
      <c r="C2" s="14">
        <v>45577</v>
      </c>
      <c r="D2" s="36" t="s">
        <v>130</v>
      </c>
      <c r="E2" s="15">
        <v>173</v>
      </c>
      <c r="F2" s="15">
        <v>187</v>
      </c>
      <c r="G2" s="15">
        <v>191</v>
      </c>
      <c r="H2" s="15">
        <v>189</v>
      </c>
      <c r="I2" s="15"/>
      <c r="J2" s="15"/>
      <c r="K2" s="18">
        <v>4</v>
      </c>
      <c r="L2" s="18">
        <v>740</v>
      </c>
      <c r="M2" s="19">
        <v>185</v>
      </c>
      <c r="N2" s="20">
        <v>5</v>
      </c>
      <c r="O2" s="21">
        <v>190</v>
      </c>
    </row>
    <row r="3" spans="1:17" x14ac:dyDescent="0.25">
      <c r="A3" s="23"/>
      <c r="B3" s="24"/>
      <c r="C3" s="25"/>
      <c r="D3" s="26"/>
      <c r="E3" s="27"/>
      <c r="F3" s="27"/>
      <c r="G3" s="27"/>
      <c r="H3" s="27"/>
      <c r="I3" s="27"/>
      <c r="J3" s="27"/>
      <c r="K3" s="28"/>
      <c r="L3" s="28"/>
      <c r="M3" s="29"/>
      <c r="N3" s="30"/>
      <c r="O3" s="31"/>
    </row>
    <row r="4" spans="1:17" x14ac:dyDescent="0.25">
      <c r="K4" s="8">
        <f>SUM(K2:K3)</f>
        <v>4</v>
      </c>
      <c r="L4" s="8">
        <f>SUM(L2:L3)</f>
        <v>740</v>
      </c>
      <c r="M4" s="7">
        <f>SUM(L4/K4)</f>
        <v>185</v>
      </c>
      <c r="N4" s="8">
        <f>SUM(N2:N3)</f>
        <v>5</v>
      </c>
      <c r="O4" s="11">
        <f>SUM(M4+N4)</f>
        <v>190</v>
      </c>
    </row>
  </sheetData>
  <protectedRanges>
    <protectedRange algorithmName="SHA-512" hashValue="ON39YdpmFHfN9f47KpiRvqrKx0V9+erV1CNkpWzYhW/Qyc6aT8rEyCrvauWSYGZK2ia3o7vd3akF07acHAFpOA==" saltValue="yVW9XmDwTqEnmpSGai0KYg==" spinCount="100000" sqref="B3:C3 I3:J3" name="Range1_20_1_1"/>
    <protectedRange algorithmName="SHA-512" hashValue="ON39YdpmFHfN9f47KpiRvqrKx0V9+erV1CNkpWzYhW/Qyc6aT8rEyCrvauWSYGZK2ia3o7vd3akF07acHAFpOA==" saltValue="yVW9XmDwTqEnmpSGai0KYg==" spinCount="100000" sqref="D3" name="Range1_1_15_1"/>
    <protectedRange algorithmName="SHA-512" hashValue="ON39YdpmFHfN9f47KpiRvqrKx0V9+erV1CNkpWzYhW/Qyc6aT8rEyCrvauWSYGZK2ia3o7vd3akF07acHAFpOA==" saltValue="yVW9XmDwTqEnmpSGai0KYg==" spinCount="100000" sqref="E3:H3" name="Range1_3_4_1_1"/>
    <protectedRange algorithmName="SHA-512" hashValue="ON39YdpmFHfN9f47KpiRvqrKx0V9+erV1CNkpWzYhW/Qyc6aT8rEyCrvauWSYGZK2ia3o7vd3akF07acHAFpOA==" saltValue="yVW9XmDwTqEnmpSGai0KYg==" spinCount="100000" sqref="E2 G2:J2 B2:C2" name="Range1_35_1"/>
    <protectedRange algorithmName="SHA-512" hashValue="ON39YdpmFHfN9f47KpiRvqrKx0V9+erV1CNkpWzYhW/Qyc6aT8rEyCrvauWSYGZK2ia3o7vd3akF07acHAFpOA==" saltValue="yVW9XmDwTqEnmpSGai0KYg==" spinCount="100000" sqref="D2" name="Range1_1_21_1"/>
    <protectedRange algorithmName="SHA-512" hashValue="ON39YdpmFHfN9f47KpiRvqrKx0V9+erV1CNkpWzYhW/Qyc6aT8rEyCrvauWSYGZK2ia3o7vd3akF07acHAFpOA==" saltValue="yVW9XmDwTqEnmpSGai0KYg==" spinCount="100000" sqref="F2" name="Range1_3_10_1"/>
  </protectedRanges>
  <conditionalFormatting sqref="E3">
    <cfRule type="top10" dxfId="655" priority="7" rank="1"/>
  </conditionalFormatting>
  <conditionalFormatting sqref="E3:J3">
    <cfRule type="cellIs" dxfId="654" priority="1" operator="greaterThanOrEqual">
      <formula>200</formula>
    </cfRule>
  </conditionalFormatting>
  <conditionalFormatting sqref="F3">
    <cfRule type="top10" dxfId="653" priority="6" rank="1"/>
  </conditionalFormatting>
  <conditionalFormatting sqref="G3">
    <cfRule type="top10" dxfId="652" priority="5" rank="1"/>
  </conditionalFormatting>
  <conditionalFormatting sqref="H3">
    <cfRule type="top10" dxfId="651" priority="4" rank="1"/>
  </conditionalFormatting>
  <conditionalFormatting sqref="I3">
    <cfRule type="top10" dxfId="650" priority="3" rank="1"/>
    <cfRule type="top10" dxfId="649" priority="8" rank="1"/>
  </conditionalFormatting>
  <conditionalFormatting sqref="J3">
    <cfRule type="top10" dxfId="648" priority="2" rank="1"/>
  </conditionalFormatting>
  <hyperlinks>
    <hyperlink ref="Q1" location="'National Rankings'!A1" display="Back to Ranking" xr:uid="{3C2FDA94-69B8-4025-8395-E7EE3E386752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B3EE38E-F2D1-4497-A721-1AEE7071D84B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282C4-8C65-44A2-9E2A-BEC83D69345D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20</v>
      </c>
    </row>
    <row r="2" spans="1:17" x14ac:dyDescent="0.25">
      <c r="A2" s="12" t="s">
        <v>21</v>
      </c>
      <c r="B2" s="13" t="s">
        <v>27</v>
      </c>
      <c r="C2" s="14">
        <v>45346</v>
      </c>
      <c r="D2" s="36" t="s">
        <v>31</v>
      </c>
      <c r="E2" s="15">
        <v>187.001</v>
      </c>
      <c r="F2" s="15">
        <v>180</v>
      </c>
      <c r="G2" s="15">
        <v>183</v>
      </c>
      <c r="H2" s="15">
        <v>175</v>
      </c>
      <c r="I2" s="15"/>
      <c r="J2" s="15"/>
      <c r="K2" s="18">
        <v>4</v>
      </c>
      <c r="L2" s="18">
        <v>725.00099999999998</v>
      </c>
      <c r="M2" s="19">
        <v>181.25024999999999</v>
      </c>
      <c r="N2" s="20">
        <v>4</v>
      </c>
      <c r="O2" s="21">
        <v>185.25024999999999</v>
      </c>
    </row>
    <row r="3" spans="1:17" x14ac:dyDescent="0.25">
      <c r="A3" s="23"/>
      <c r="B3" s="24"/>
      <c r="C3" s="25"/>
      <c r="D3" s="26"/>
      <c r="E3" s="27"/>
      <c r="F3" s="27"/>
      <c r="G3" s="27"/>
      <c r="H3" s="27"/>
      <c r="I3" s="27"/>
      <c r="J3" s="27"/>
      <c r="K3" s="28"/>
      <c r="L3" s="28"/>
      <c r="M3" s="29"/>
      <c r="N3" s="30"/>
      <c r="O3" s="31"/>
    </row>
    <row r="4" spans="1:17" x14ac:dyDescent="0.25">
      <c r="K4" s="8">
        <f>SUM(K2:K3)</f>
        <v>4</v>
      </c>
      <c r="L4" s="8">
        <f>SUM(L2:L3)</f>
        <v>725.00099999999998</v>
      </c>
      <c r="M4" s="7">
        <f>SUM(L4/K4)</f>
        <v>181.25024999999999</v>
      </c>
      <c r="N4" s="8">
        <f>SUM(N2:N3)</f>
        <v>4</v>
      </c>
      <c r="O4" s="11">
        <f>SUM(M4+N4)</f>
        <v>185.25024999999999</v>
      </c>
    </row>
  </sheetData>
  <protectedRanges>
    <protectedRange algorithmName="SHA-512" hashValue="ON39YdpmFHfN9f47KpiRvqrKx0V9+erV1CNkpWzYhW/Qyc6aT8rEyCrvauWSYGZK2ia3o7vd3akF07acHAFpOA==" saltValue="yVW9XmDwTqEnmpSGai0KYg==" spinCount="100000" sqref="B3:C3 I3:J3" name="Range1_20_1_1"/>
    <protectedRange algorithmName="SHA-512" hashValue="ON39YdpmFHfN9f47KpiRvqrKx0V9+erV1CNkpWzYhW/Qyc6aT8rEyCrvauWSYGZK2ia3o7vd3akF07acHAFpOA==" saltValue="yVW9XmDwTqEnmpSGai0KYg==" spinCount="100000" sqref="D3" name="Range1_1_15_1"/>
    <protectedRange algorithmName="SHA-512" hashValue="ON39YdpmFHfN9f47KpiRvqrKx0V9+erV1CNkpWzYhW/Qyc6aT8rEyCrvauWSYGZK2ia3o7vd3akF07acHAFpOA==" saltValue="yVW9XmDwTqEnmpSGai0KYg==" spinCount="100000" sqref="E3:H3" name="Range1_3_4_1_1"/>
  </protectedRanges>
  <conditionalFormatting sqref="E3">
    <cfRule type="top10" dxfId="511" priority="7" rank="1"/>
  </conditionalFormatting>
  <conditionalFormatting sqref="E3:J3">
    <cfRule type="cellIs" dxfId="510" priority="1" operator="greaterThanOrEqual">
      <formula>200</formula>
    </cfRule>
  </conditionalFormatting>
  <conditionalFormatting sqref="F3">
    <cfRule type="top10" dxfId="509" priority="6" rank="1"/>
  </conditionalFormatting>
  <conditionalFormatting sqref="G3">
    <cfRule type="top10" dxfId="508" priority="5" rank="1"/>
  </conditionalFormatting>
  <conditionalFormatting sqref="H3">
    <cfRule type="top10" dxfId="507" priority="4" rank="1"/>
  </conditionalFormatting>
  <conditionalFormatting sqref="I3">
    <cfRule type="top10" dxfId="506" priority="3" rank="1"/>
    <cfRule type="top10" dxfId="505" priority="8" rank="1"/>
  </conditionalFormatting>
  <conditionalFormatting sqref="J3">
    <cfRule type="top10" dxfId="504" priority="2" rank="1"/>
  </conditionalFormatting>
  <hyperlinks>
    <hyperlink ref="Q1" location="'National Rankings'!A1" display="Back to Ranking" xr:uid="{A1098AF6-6547-43A5-A8A6-2085C19DE00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9731B67-9BCC-4331-BD06-65A56DFA34AA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80121-31BD-4B72-A9B3-A58860217C80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20</v>
      </c>
    </row>
    <row r="2" spans="1:17" x14ac:dyDescent="0.25">
      <c r="A2" s="12" t="s">
        <v>21</v>
      </c>
      <c r="B2" s="13" t="s">
        <v>126</v>
      </c>
      <c r="C2" s="14">
        <v>45570</v>
      </c>
      <c r="D2" s="36" t="s">
        <v>37</v>
      </c>
      <c r="E2" s="15">
        <v>198</v>
      </c>
      <c r="F2" s="15">
        <v>196</v>
      </c>
      <c r="G2" s="15">
        <v>196</v>
      </c>
      <c r="H2" s="15">
        <v>193</v>
      </c>
      <c r="I2" s="15"/>
      <c r="J2" s="15"/>
      <c r="K2" s="18">
        <v>4</v>
      </c>
      <c r="L2" s="18">
        <v>783</v>
      </c>
      <c r="M2" s="19">
        <v>195.75</v>
      </c>
      <c r="N2" s="20">
        <v>13</v>
      </c>
      <c r="O2" s="21">
        <v>208.75</v>
      </c>
    </row>
    <row r="3" spans="1:17" x14ac:dyDescent="0.25">
      <c r="A3" s="23"/>
      <c r="B3" s="24"/>
      <c r="C3" s="25"/>
      <c r="D3" s="26"/>
      <c r="E3" s="27"/>
      <c r="F3" s="27"/>
      <c r="G3" s="27"/>
      <c r="H3" s="27"/>
      <c r="I3" s="27"/>
      <c r="J3" s="27"/>
      <c r="K3" s="28"/>
      <c r="L3" s="28"/>
      <c r="M3" s="29"/>
      <c r="N3" s="30"/>
      <c r="O3" s="31"/>
    </row>
    <row r="4" spans="1:17" x14ac:dyDescent="0.25">
      <c r="K4" s="8">
        <f>SUM(K2:K3)</f>
        <v>4</v>
      </c>
      <c r="L4" s="8">
        <f>SUM(L2:L3)</f>
        <v>783</v>
      </c>
      <c r="M4" s="7">
        <f>SUM(L4/K4)</f>
        <v>195.75</v>
      </c>
      <c r="N4" s="8">
        <f>SUM(N2:N3)</f>
        <v>13</v>
      </c>
      <c r="O4" s="11">
        <f>SUM(M4+N4)</f>
        <v>208.75</v>
      </c>
    </row>
  </sheetData>
  <protectedRanges>
    <protectedRange algorithmName="SHA-512" hashValue="ON39YdpmFHfN9f47KpiRvqrKx0V9+erV1CNkpWzYhW/Qyc6aT8rEyCrvauWSYGZK2ia3o7vd3akF07acHAFpOA==" saltValue="yVW9XmDwTqEnmpSGai0KYg==" spinCount="100000" sqref="B3:C3 I3:J3" name="Range1_20_1_1"/>
    <protectedRange algorithmName="SHA-512" hashValue="ON39YdpmFHfN9f47KpiRvqrKx0V9+erV1CNkpWzYhW/Qyc6aT8rEyCrvauWSYGZK2ia3o7vd3akF07acHAFpOA==" saltValue="yVW9XmDwTqEnmpSGai0KYg==" spinCount="100000" sqref="D3" name="Range1_1_15_1"/>
    <protectedRange algorithmName="SHA-512" hashValue="ON39YdpmFHfN9f47KpiRvqrKx0V9+erV1CNkpWzYhW/Qyc6aT8rEyCrvauWSYGZK2ia3o7vd3akF07acHAFpOA==" saltValue="yVW9XmDwTqEnmpSGai0KYg==" spinCount="100000" sqref="E3:H3" name="Range1_3_4_1_1"/>
  </protectedRanges>
  <conditionalFormatting sqref="E3">
    <cfRule type="top10" dxfId="503" priority="7" rank="1"/>
  </conditionalFormatting>
  <conditionalFormatting sqref="E3:J3">
    <cfRule type="cellIs" dxfId="502" priority="1" operator="greaterThanOrEqual">
      <formula>200</formula>
    </cfRule>
  </conditionalFormatting>
  <conditionalFormatting sqref="F3">
    <cfRule type="top10" dxfId="501" priority="6" rank="1"/>
  </conditionalFormatting>
  <conditionalFormatting sqref="G3">
    <cfRule type="top10" dxfId="500" priority="5" rank="1"/>
  </conditionalFormatting>
  <conditionalFormatting sqref="H3">
    <cfRule type="top10" dxfId="499" priority="4" rank="1"/>
  </conditionalFormatting>
  <conditionalFormatting sqref="I3">
    <cfRule type="top10" dxfId="498" priority="3" rank="1"/>
    <cfRule type="top10" dxfId="497" priority="8" rank="1"/>
  </conditionalFormatting>
  <conditionalFormatting sqref="J3">
    <cfRule type="top10" dxfId="496" priority="2" rank="1"/>
  </conditionalFormatting>
  <hyperlinks>
    <hyperlink ref="Q1" location="'National Rankings'!A1" display="Back to Ranking" xr:uid="{F16DCE3C-CB8B-415C-9872-33AEF5121177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45EE0A2-9935-45CE-B88F-F86651C98344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52448-2683-47AE-96B3-FD29B07BC06B}">
  <dimension ref="A1:Q25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9.85546875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20</v>
      </c>
    </row>
    <row r="2" spans="1:17" x14ac:dyDescent="0.25">
      <c r="A2" s="12" t="s">
        <v>21</v>
      </c>
      <c r="B2" s="13" t="s">
        <v>44</v>
      </c>
      <c r="C2" s="14">
        <v>45374</v>
      </c>
      <c r="D2" s="36" t="s">
        <v>31</v>
      </c>
      <c r="E2" s="15">
        <v>182</v>
      </c>
      <c r="F2" s="15">
        <v>186</v>
      </c>
      <c r="G2" s="15">
        <v>189</v>
      </c>
      <c r="H2" s="15">
        <v>186</v>
      </c>
      <c r="I2" s="15"/>
      <c r="J2" s="15"/>
      <c r="K2" s="18">
        <v>4</v>
      </c>
      <c r="L2" s="18">
        <v>743</v>
      </c>
      <c r="M2" s="19">
        <v>185.75</v>
      </c>
      <c r="N2" s="20">
        <v>10</v>
      </c>
      <c r="O2" s="21">
        <v>195.75</v>
      </c>
    </row>
    <row r="3" spans="1:17" x14ac:dyDescent="0.25">
      <c r="A3" s="12" t="s">
        <v>19</v>
      </c>
      <c r="B3" s="13" t="s">
        <v>44</v>
      </c>
      <c r="C3" s="14">
        <v>45384</v>
      </c>
      <c r="D3" s="39" t="s">
        <v>31</v>
      </c>
      <c r="E3" s="15">
        <v>186</v>
      </c>
      <c r="F3" s="15">
        <v>189</v>
      </c>
      <c r="G3" s="15">
        <v>185</v>
      </c>
      <c r="H3" s="15">
        <v>183</v>
      </c>
      <c r="I3" s="15"/>
      <c r="J3" s="15"/>
      <c r="K3" s="18">
        <v>4</v>
      </c>
      <c r="L3" s="18">
        <v>743</v>
      </c>
      <c r="M3" s="19">
        <v>185.75</v>
      </c>
      <c r="N3" s="20">
        <v>5</v>
      </c>
      <c r="O3" s="21">
        <v>190.75</v>
      </c>
    </row>
    <row r="4" spans="1:17" x14ac:dyDescent="0.25">
      <c r="A4" s="12" t="s">
        <v>21</v>
      </c>
      <c r="B4" s="13" t="s">
        <v>44</v>
      </c>
      <c r="C4" s="14">
        <v>45407</v>
      </c>
      <c r="D4" s="36" t="s">
        <v>31</v>
      </c>
      <c r="E4" s="15">
        <v>186</v>
      </c>
      <c r="F4" s="15">
        <v>182</v>
      </c>
      <c r="G4" s="15">
        <v>182</v>
      </c>
      <c r="H4" s="15"/>
      <c r="I4" s="15"/>
      <c r="J4" s="15"/>
      <c r="K4" s="18">
        <v>3</v>
      </c>
      <c r="L4" s="18">
        <v>550</v>
      </c>
      <c r="M4" s="19">
        <v>183.33333333333334</v>
      </c>
      <c r="N4" s="20">
        <v>3</v>
      </c>
      <c r="O4" s="21">
        <v>186.33333333333334</v>
      </c>
    </row>
    <row r="5" spans="1:17" x14ac:dyDescent="0.25">
      <c r="A5" s="12" t="s">
        <v>21</v>
      </c>
      <c r="B5" s="13" t="s">
        <v>44</v>
      </c>
      <c r="C5" s="14">
        <v>45409</v>
      </c>
      <c r="D5" s="36" t="s">
        <v>31</v>
      </c>
      <c r="E5" s="15">
        <v>180</v>
      </c>
      <c r="F5" s="15">
        <v>180</v>
      </c>
      <c r="G5" s="15">
        <v>180</v>
      </c>
      <c r="H5" s="15">
        <v>175</v>
      </c>
      <c r="I5" s="15"/>
      <c r="J5" s="15"/>
      <c r="K5" s="18">
        <v>4</v>
      </c>
      <c r="L5" s="18">
        <v>715</v>
      </c>
      <c r="M5" s="19">
        <v>178.75</v>
      </c>
      <c r="N5" s="20">
        <v>3</v>
      </c>
      <c r="O5" s="21">
        <v>181.75</v>
      </c>
    </row>
    <row r="6" spans="1:17" x14ac:dyDescent="0.25">
      <c r="A6" s="12" t="s">
        <v>21</v>
      </c>
      <c r="B6" s="13" t="s">
        <v>44</v>
      </c>
      <c r="C6" s="14">
        <v>45419</v>
      </c>
      <c r="D6" s="36" t="s">
        <v>31</v>
      </c>
      <c r="E6" s="15">
        <v>179</v>
      </c>
      <c r="F6" s="15">
        <v>184</v>
      </c>
      <c r="G6" s="15">
        <v>191</v>
      </c>
      <c r="H6" s="15">
        <v>190</v>
      </c>
      <c r="I6" s="15"/>
      <c r="J6" s="15"/>
      <c r="K6" s="18">
        <v>4</v>
      </c>
      <c r="L6" s="18">
        <v>744</v>
      </c>
      <c r="M6" s="19">
        <v>186</v>
      </c>
      <c r="N6" s="20">
        <v>5</v>
      </c>
      <c r="O6" s="21">
        <v>191</v>
      </c>
    </row>
    <row r="7" spans="1:17" x14ac:dyDescent="0.25">
      <c r="A7" s="12" t="s">
        <v>21</v>
      </c>
      <c r="B7" s="13" t="s">
        <v>44</v>
      </c>
      <c r="C7" s="14">
        <v>45421</v>
      </c>
      <c r="D7" s="36" t="s">
        <v>31</v>
      </c>
      <c r="E7" s="15">
        <v>187</v>
      </c>
      <c r="F7" s="15">
        <v>184</v>
      </c>
      <c r="G7" s="15">
        <v>189</v>
      </c>
      <c r="H7" s="15"/>
      <c r="I7" s="15"/>
      <c r="J7" s="15"/>
      <c r="K7" s="18">
        <v>3</v>
      </c>
      <c r="L7" s="18">
        <v>560</v>
      </c>
      <c r="M7" s="19">
        <v>186.66666666666666</v>
      </c>
      <c r="N7" s="20">
        <v>4</v>
      </c>
      <c r="O7" s="21">
        <v>190.66666666666666</v>
      </c>
    </row>
    <row r="8" spans="1:17" x14ac:dyDescent="0.25">
      <c r="A8" s="12" t="s">
        <v>21</v>
      </c>
      <c r="B8" s="13" t="s">
        <v>44</v>
      </c>
      <c r="C8" s="14">
        <v>45423</v>
      </c>
      <c r="D8" s="36" t="s">
        <v>31</v>
      </c>
      <c r="E8" s="15">
        <v>190</v>
      </c>
      <c r="F8" s="15">
        <v>187</v>
      </c>
      <c r="G8" s="15">
        <v>188</v>
      </c>
      <c r="H8" s="15">
        <v>182</v>
      </c>
      <c r="I8" s="15"/>
      <c r="J8" s="15"/>
      <c r="K8" s="18">
        <v>4</v>
      </c>
      <c r="L8" s="18">
        <v>747</v>
      </c>
      <c r="M8" s="19">
        <v>186.75</v>
      </c>
      <c r="N8" s="20">
        <v>5</v>
      </c>
      <c r="O8" s="21">
        <v>191.75</v>
      </c>
    </row>
    <row r="9" spans="1:17" x14ac:dyDescent="0.25">
      <c r="A9" s="12" t="s">
        <v>19</v>
      </c>
      <c r="B9" s="13" t="s">
        <v>44</v>
      </c>
      <c r="C9" s="14">
        <v>45435</v>
      </c>
      <c r="D9" s="36" t="s">
        <v>31</v>
      </c>
      <c r="E9" s="15">
        <v>191</v>
      </c>
      <c r="F9" s="15">
        <v>184</v>
      </c>
      <c r="G9" s="15">
        <v>191</v>
      </c>
      <c r="H9" s="15"/>
      <c r="I9" s="15"/>
      <c r="J9" s="15"/>
      <c r="K9" s="18">
        <v>3</v>
      </c>
      <c r="L9" s="18">
        <v>566</v>
      </c>
      <c r="M9" s="19">
        <v>188.66666666666666</v>
      </c>
      <c r="N9" s="20">
        <v>5</v>
      </c>
      <c r="O9" s="21">
        <v>193.66666666666666</v>
      </c>
    </row>
    <row r="10" spans="1:17" x14ac:dyDescent="0.25">
      <c r="A10" s="12" t="s">
        <v>19</v>
      </c>
      <c r="B10" s="13" t="s">
        <v>44</v>
      </c>
      <c r="C10" s="14">
        <v>45437</v>
      </c>
      <c r="D10" s="36" t="s">
        <v>31</v>
      </c>
      <c r="E10" s="15">
        <v>185</v>
      </c>
      <c r="F10" s="15">
        <v>187</v>
      </c>
      <c r="G10" s="15">
        <v>188.001</v>
      </c>
      <c r="H10" s="15">
        <v>186.001</v>
      </c>
      <c r="I10" s="15"/>
      <c r="J10" s="15"/>
      <c r="K10" s="18">
        <v>4</v>
      </c>
      <c r="L10" s="18">
        <v>746.00199999999995</v>
      </c>
      <c r="M10" s="19">
        <v>186.50049999999999</v>
      </c>
      <c r="N10" s="20">
        <v>3</v>
      </c>
      <c r="O10" s="21">
        <v>189.50049999999999</v>
      </c>
    </row>
    <row r="11" spans="1:17" x14ac:dyDescent="0.25">
      <c r="A11" s="12" t="s">
        <v>21</v>
      </c>
      <c r="B11" s="13" t="s">
        <v>44</v>
      </c>
      <c r="C11" s="14">
        <v>45451</v>
      </c>
      <c r="D11" s="36" t="s">
        <v>31</v>
      </c>
      <c r="E11" s="15">
        <v>179</v>
      </c>
      <c r="F11" s="15">
        <v>182</v>
      </c>
      <c r="G11" s="15">
        <v>177</v>
      </c>
      <c r="H11" s="15">
        <v>181</v>
      </c>
      <c r="I11" s="15"/>
      <c r="J11" s="15"/>
      <c r="K11" s="18">
        <v>4</v>
      </c>
      <c r="L11" s="18">
        <v>719</v>
      </c>
      <c r="M11" s="19">
        <v>179.75</v>
      </c>
      <c r="N11" s="20">
        <v>3</v>
      </c>
      <c r="O11" s="21">
        <v>182.75</v>
      </c>
    </row>
    <row r="12" spans="1:17" x14ac:dyDescent="0.25">
      <c r="A12" s="12" t="s">
        <v>19</v>
      </c>
      <c r="B12" s="13" t="s">
        <v>44</v>
      </c>
      <c r="C12" s="14">
        <v>45456</v>
      </c>
      <c r="D12" s="36" t="s">
        <v>31</v>
      </c>
      <c r="E12" s="15">
        <v>184</v>
      </c>
      <c r="F12" s="15">
        <v>186</v>
      </c>
      <c r="G12" s="15">
        <v>188</v>
      </c>
      <c r="H12" s="15"/>
      <c r="I12" s="15"/>
      <c r="J12" s="15"/>
      <c r="K12" s="18">
        <v>3</v>
      </c>
      <c r="L12" s="18">
        <v>558</v>
      </c>
      <c r="M12" s="19">
        <v>186</v>
      </c>
      <c r="N12" s="20">
        <v>3</v>
      </c>
      <c r="O12" s="21">
        <v>189</v>
      </c>
    </row>
    <row r="13" spans="1:17" x14ac:dyDescent="0.25">
      <c r="A13" s="12" t="s">
        <v>19</v>
      </c>
      <c r="B13" s="13" t="s">
        <v>44</v>
      </c>
      <c r="C13" s="14">
        <v>45465</v>
      </c>
      <c r="D13" s="36" t="s">
        <v>31</v>
      </c>
      <c r="E13" s="15">
        <v>188.001</v>
      </c>
      <c r="F13" s="15">
        <v>189</v>
      </c>
      <c r="G13" s="15">
        <v>183</v>
      </c>
      <c r="H13" s="15">
        <v>192</v>
      </c>
      <c r="I13" s="15"/>
      <c r="J13" s="15"/>
      <c r="K13" s="18">
        <v>4</v>
      </c>
      <c r="L13" s="18">
        <v>752.00099999999998</v>
      </c>
      <c r="M13" s="19">
        <v>188.00024999999999</v>
      </c>
      <c r="N13" s="20">
        <v>11</v>
      </c>
      <c r="O13" s="21">
        <v>199.00024999999999</v>
      </c>
    </row>
    <row r="14" spans="1:17" x14ac:dyDescent="0.25">
      <c r="A14" s="12" t="s">
        <v>21</v>
      </c>
      <c r="B14" s="13" t="s">
        <v>44</v>
      </c>
      <c r="C14" s="14">
        <v>45514</v>
      </c>
      <c r="D14" s="36" t="s">
        <v>31</v>
      </c>
      <c r="E14" s="15">
        <v>188</v>
      </c>
      <c r="F14" s="15">
        <v>192.001</v>
      </c>
      <c r="G14" s="15">
        <v>190</v>
      </c>
      <c r="H14" s="15">
        <v>193</v>
      </c>
      <c r="I14" s="15"/>
      <c r="J14" s="15"/>
      <c r="K14" s="18">
        <v>4</v>
      </c>
      <c r="L14" s="18">
        <v>763.00099999999998</v>
      </c>
      <c r="M14" s="19">
        <v>190.75024999999999</v>
      </c>
      <c r="N14" s="20">
        <v>6</v>
      </c>
      <c r="O14" s="21">
        <v>196.75024999999999</v>
      </c>
    </row>
    <row r="15" spans="1:17" x14ac:dyDescent="0.25">
      <c r="A15" s="12" t="s">
        <v>19</v>
      </c>
      <c r="B15" s="13" t="s">
        <v>44</v>
      </c>
      <c r="C15" s="14">
        <v>45528</v>
      </c>
      <c r="D15" s="36" t="s">
        <v>31</v>
      </c>
      <c r="E15" s="15">
        <v>188.001</v>
      </c>
      <c r="F15" s="15">
        <v>194</v>
      </c>
      <c r="G15" s="15">
        <v>192</v>
      </c>
      <c r="H15" s="15">
        <v>188</v>
      </c>
      <c r="I15" s="15"/>
      <c r="J15" s="15"/>
      <c r="K15" s="18">
        <v>4</v>
      </c>
      <c r="L15" s="18">
        <v>762.00099999999998</v>
      </c>
      <c r="M15" s="19">
        <v>190.50024999999999</v>
      </c>
      <c r="N15" s="20">
        <v>11</v>
      </c>
      <c r="O15" s="21">
        <v>201.50024999999999</v>
      </c>
    </row>
    <row r="16" spans="1:17" x14ac:dyDescent="0.25">
      <c r="A16" s="12" t="s">
        <v>21</v>
      </c>
      <c r="B16" s="13" t="s">
        <v>44</v>
      </c>
      <c r="C16" s="14">
        <v>45547</v>
      </c>
      <c r="D16" s="36" t="s">
        <v>31</v>
      </c>
      <c r="E16" s="15">
        <v>183</v>
      </c>
      <c r="F16" s="15">
        <v>192</v>
      </c>
      <c r="G16" s="15">
        <v>188</v>
      </c>
      <c r="H16" s="15"/>
      <c r="I16" s="15"/>
      <c r="J16" s="15"/>
      <c r="K16" s="18">
        <v>3</v>
      </c>
      <c r="L16" s="18">
        <v>563</v>
      </c>
      <c r="M16" s="19">
        <v>187.66666666666666</v>
      </c>
      <c r="N16" s="20">
        <v>11</v>
      </c>
      <c r="O16" s="21">
        <v>198.66666666666666</v>
      </c>
    </row>
    <row r="17" spans="1:15" x14ac:dyDescent="0.25">
      <c r="A17" s="12" t="s">
        <v>21</v>
      </c>
      <c r="B17" s="13" t="s">
        <v>44</v>
      </c>
      <c r="C17" s="14">
        <v>45549</v>
      </c>
      <c r="D17" s="36" t="s">
        <v>31</v>
      </c>
      <c r="E17" s="15">
        <v>185</v>
      </c>
      <c r="F17" s="15">
        <v>189</v>
      </c>
      <c r="G17" s="15">
        <v>195</v>
      </c>
      <c r="H17" s="15">
        <v>187</v>
      </c>
      <c r="I17" s="15"/>
      <c r="J17" s="15"/>
      <c r="K17" s="18">
        <v>4</v>
      </c>
      <c r="L17" s="18">
        <v>756</v>
      </c>
      <c r="M17" s="19">
        <v>189</v>
      </c>
      <c r="N17" s="20">
        <v>13</v>
      </c>
      <c r="O17" s="21">
        <v>202</v>
      </c>
    </row>
    <row r="18" spans="1:15" x14ac:dyDescent="0.25">
      <c r="A18" s="12" t="s">
        <v>21</v>
      </c>
      <c r="B18" s="13" t="s">
        <v>44</v>
      </c>
      <c r="C18" s="14">
        <v>45552</v>
      </c>
      <c r="D18" s="36" t="s">
        <v>31</v>
      </c>
      <c r="E18" s="15">
        <v>189</v>
      </c>
      <c r="F18" s="15">
        <v>186</v>
      </c>
      <c r="G18" s="15">
        <v>191.001</v>
      </c>
      <c r="H18" s="15">
        <v>188</v>
      </c>
      <c r="I18" s="15"/>
      <c r="J18" s="15"/>
      <c r="K18" s="18">
        <v>4</v>
      </c>
      <c r="L18" s="18">
        <v>754.00099999999998</v>
      </c>
      <c r="M18" s="19">
        <v>188.50024999999999</v>
      </c>
      <c r="N18" s="20">
        <v>8</v>
      </c>
      <c r="O18" s="21">
        <v>196.50024999999999</v>
      </c>
    </row>
    <row r="19" spans="1:15" x14ac:dyDescent="0.25">
      <c r="A19" s="12" t="s">
        <v>21</v>
      </c>
      <c r="B19" s="13" t="s">
        <v>44</v>
      </c>
      <c r="C19" s="14">
        <v>45561</v>
      </c>
      <c r="D19" s="36" t="s">
        <v>31</v>
      </c>
      <c r="E19" s="15">
        <v>188</v>
      </c>
      <c r="F19" s="15">
        <v>188</v>
      </c>
      <c r="G19" s="15">
        <v>184</v>
      </c>
      <c r="H19" s="15"/>
      <c r="I19" s="15"/>
      <c r="J19" s="15"/>
      <c r="K19" s="18">
        <v>3</v>
      </c>
      <c r="L19" s="18">
        <v>560</v>
      </c>
      <c r="M19" s="19">
        <v>186.66666666666666</v>
      </c>
      <c r="N19" s="20">
        <v>4</v>
      </c>
      <c r="O19" s="21">
        <v>190.66666666666666</v>
      </c>
    </row>
    <row r="20" spans="1:15" x14ac:dyDescent="0.25">
      <c r="A20" s="12" t="s">
        <v>21</v>
      </c>
      <c r="B20" s="13" t="s">
        <v>44</v>
      </c>
      <c r="C20" s="14">
        <v>45563</v>
      </c>
      <c r="D20" s="36" t="s">
        <v>31</v>
      </c>
      <c r="E20" s="15">
        <v>184</v>
      </c>
      <c r="F20" s="15">
        <v>193</v>
      </c>
      <c r="G20" s="15">
        <v>188.001</v>
      </c>
      <c r="H20" s="15">
        <v>191</v>
      </c>
      <c r="I20" s="15"/>
      <c r="J20" s="15"/>
      <c r="K20" s="18">
        <v>4</v>
      </c>
      <c r="L20" s="18">
        <v>756.00099999999998</v>
      </c>
      <c r="M20" s="19">
        <v>189.00024999999999</v>
      </c>
      <c r="N20" s="20">
        <v>13</v>
      </c>
      <c r="O20" s="21">
        <v>202.00024999999999</v>
      </c>
    </row>
    <row r="21" spans="1:15" x14ac:dyDescent="0.25">
      <c r="A21" s="12" t="s">
        <v>21</v>
      </c>
      <c r="B21" s="13" t="s">
        <v>44</v>
      </c>
      <c r="C21" s="14">
        <v>45566</v>
      </c>
      <c r="D21" s="36" t="s">
        <v>31</v>
      </c>
      <c r="E21" s="15">
        <v>190</v>
      </c>
      <c r="F21" s="15">
        <v>190</v>
      </c>
      <c r="G21" s="15">
        <v>193</v>
      </c>
      <c r="H21" s="15">
        <v>188</v>
      </c>
      <c r="I21" s="15"/>
      <c r="J21" s="15"/>
      <c r="K21" s="18">
        <v>4</v>
      </c>
      <c r="L21" s="18">
        <v>761</v>
      </c>
      <c r="M21" s="19">
        <v>190.25</v>
      </c>
      <c r="N21" s="20">
        <v>6</v>
      </c>
      <c r="O21" s="21">
        <v>196.25</v>
      </c>
    </row>
    <row r="22" spans="1:15" x14ac:dyDescent="0.25">
      <c r="A22" s="12" t="s">
        <v>21</v>
      </c>
      <c r="B22" s="13" t="s">
        <v>44</v>
      </c>
      <c r="C22" s="14">
        <v>45591</v>
      </c>
      <c r="D22" s="36" t="s">
        <v>31</v>
      </c>
      <c r="E22" s="15">
        <v>186</v>
      </c>
      <c r="F22" s="15">
        <v>186</v>
      </c>
      <c r="G22" s="15">
        <v>187</v>
      </c>
      <c r="H22" s="15">
        <v>184.001</v>
      </c>
      <c r="I22" s="15"/>
      <c r="J22" s="15"/>
      <c r="K22" s="18">
        <v>4</v>
      </c>
      <c r="L22" s="18">
        <v>743.00099999999998</v>
      </c>
      <c r="M22" s="19">
        <v>185.75024999999999</v>
      </c>
      <c r="N22" s="20">
        <v>4</v>
      </c>
      <c r="O22" s="21">
        <v>189.75024999999999</v>
      </c>
    </row>
    <row r="23" spans="1:15" x14ac:dyDescent="0.25">
      <c r="A23" s="12" t="s">
        <v>21</v>
      </c>
      <c r="B23" s="13" t="s">
        <v>44</v>
      </c>
      <c r="C23" s="14">
        <v>45605</v>
      </c>
      <c r="D23" s="36" t="s">
        <v>31</v>
      </c>
      <c r="E23" s="15">
        <v>180</v>
      </c>
      <c r="F23" s="15">
        <v>188</v>
      </c>
      <c r="G23" s="15">
        <v>191</v>
      </c>
      <c r="H23" s="15">
        <v>184</v>
      </c>
      <c r="I23" s="15">
        <v>182</v>
      </c>
      <c r="J23" s="15">
        <v>186</v>
      </c>
      <c r="K23" s="18">
        <v>6</v>
      </c>
      <c r="L23" s="18">
        <v>1111</v>
      </c>
      <c r="M23" s="19">
        <v>185.16666666666666</v>
      </c>
      <c r="N23" s="20">
        <v>6</v>
      </c>
      <c r="O23" s="21">
        <v>191.16666666666666</v>
      </c>
    </row>
    <row r="24" spans="1:15" x14ac:dyDescent="0.25">
      <c r="A24" s="23"/>
      <c r="B24" s="24"/>
      <c r="C24" s="25"/>
      <c r="D24" s="26"/>
      <c r="E24" s="27"/>
      <c r="F24" s="27"/>
      <c r="G24" s="27"/>
      <c r="H24" s="27"/>
      <c r="I24" s="27"/>
      <c r="J24" s="27"/>
      <c r="K24" s="28"/>
      <c r="L24" s="28"/>
      <c r="M24" s="29"/>
      <c r="N24" s="30"/>
      <c r="O24" s="31"/>
    </row>
    <row r="25" spans="1:15" x14ac:dyDescent="0.25">
      <c r="K25" s="8">
        <f>SUM(K2:K24)</f>
        <v>84</v>
      </c>
      <c r="L25" s="8">
        <f>SUM(L2:L24)</f>
        <v>15672.008000000002</v>
      </c>
      <c r="M25" s="7">
        <f>SUM(L25/K25)</f>
        <v>186.57152380952382</v>
      </c>
      <c r="N25" s="8">
        <f>SUM(N2:N24)</f>
        <v>142</v>
      </c>
      <c r="O25" s="11">
        <f>SUM(M25+N25)</f>
        <v>328.5715238095238</v>
      </c>
    </row>
  </sheetData>
  <protectedRanges>
    <protectedRange algorithmName="SHA-512" hashValue="ON39YdpmFHfN9f47KpiRvqrKx0V9+erV1CNkpWzYhW/Qyc6aT8rEyCrvauWSYGZK2ia3o7vd3akF07acHAFpOA==" saltValue="yVW9XmDwTqEnmpSGai0KYg==" spinCount="100000" sqref="B24:C24 I24:J24" name="Range1_20_1_1"/>
    <protectedRange algorithmName="SHA-512" hashValue="ON39YdpmFHfN9f47KpiRvqrKx0V9+erV1CNkpWzYhW/Qyc6aT8rEyCrvauWSYGZK2ia3o7vd3akF07acHAFpOA==" saltValue="yVW9XmDwTqEnmpSGai0KYg==" spinCount="100000" sqref="D24" name="Range1_1_15_1"/>
    <protectedRange algorithmName="SHA-512" hashValue="ON39YdpmFHfN9f47KpiRvqrKx0V9+erV1CNkpWzYhW/Qyc6aT8rEyCrvauWSYGZK2ia3o7vd3akF07acHAFpOA==" saltValue="yVW9XmDwTqEnmpSGai0KYg==" spinCount="100000" sqref="E24:H24" name="Range1_3_4_1_1"/>
    <protectedRange algorithmName="SHA-512" hashValue="ON39YdpmFHfN9f47KpiRvqrKx0V9+erV1CNkpWzYhW/Qyc6aT8rEyCrvauWSYGZK2ia3o7vd3akF07acHAFpOA==" saltValue="yVW9XmDwTqEnmpSGai0KYg==" spinCount="100000" sqref="E4:J4 B4:C4" name="Range1_5"/>
    <protectedRange algorithmName="SHA-512" hashValue="ON39YdpmFHfN9f47KpiRvqrKx0V9+erV1CNkpWzYhW/Qyc6aT8rEyCrvauWSYGZK2ia3o7vd3akF07acHAFpOA==" saltValue="yVW9XmDwTqEnmpSGai0KYg==" spinCount="100000" sqref="D4" name="Range1_1_3"/>
    <protectedRange algorithmName="SHA-512" hashValue="ON39YdpmFHfN9f47KpiRvqrKx0V9+erV1CNkpWzYhW/Qyc6aT8rEyCrvauWSYGZK2ia3o7vd3akF07acHAFpOA==" saltValue="yVW9XmDwTqEnmpSGai0KYg==" spinCount="100000" sqref="D9:D10" name="Range1_1_9_4"/>
    <protectedRange algorithmName="SHA-512" hashValue="ON39YdpmFHfN9f47KpiRvqrKx0V9+erV1CNkpWzYhW/Qyc6aT8rEyCrvauWSYGZK2ia3o7vd3akF07acHAFpOA==" saltValue="yVW9XmDwTqEnmpSGai0KYg==" spinCount="100000" sqref="C9" name="Range1_12_3"/>
    <protectedRange algorithmName="SHA-512" hashValue="ON39YdpmFHfN9f47KpiRvqrKx0V9+erV1CNkpWzYhW/Qyc6aT8rEyCrvauWSYGZK2ia3o7vd3akF07acHAFpOA==" saltValue="yVW9XmDwTqEnmpSGai0KYg==" spinCount="100000" sqref="B9:B10 E9:J10" name="Range1_15"/>
    <protectedRange algorithmName="SHA-512" hashValue="ON39YdpmFHfN9f47KpiRvqrKx0V9+erV1CNkpWzYhW/Qyc6aT8rEyCrvauWSYGZK2ia3o7vd3akF07acHAFpOA==" saltValue="yVW9XmDwTqEnmpSGai0KYg==" spinCount="100000" sqref="B15:C15 E15:J15 E16:J17 B16:C17" name="Range1_4_1_1_1"/>
    <protectedRange algorithmName="SHA-512" hashValue="ON39YdpmFHfN9f47KpiRvqrKx0V9+erV1CNkpWzYhW/Qyc6aT8rEyCrvauWSYGZK2ia3o7vd3akF07acHAFpOA==" saltValue="yVW9XmDwTqEnmpSGai0KYg==" spinCount="100000" sqref="D15 D16:D17" name="Range1_1_4_1_1"/>
  </protectedRanges>
  <conditionalFormatting sqref="E24">
    <cfRule type="top10" dxfId="495" priority="7" rank="1"/>
  </conditionalFormatting>
  <conditionalFormatting sqref="E24:J24">
    <cfRule type="cellIs" dxfId="494" priority="1" operator="greaterThanOrEqual">
      <formula>200</formula>
    </cfRule>
  </conditionalFormatting>
  <conditionalFormatting sqref="F24">
    <cfRule type="top10" dxfId="493" priority="6" rank="1"/>
  </conditionalFormatting>
  <conditionalFormatting sqref="G24">
    <cfRule type="top10" dxfId="492" priority="5" rank="1"/>
  </conditionalFormatting>
  <conditionalFormatting sqref="H24">
    <cfRule type="top10" dxfId="491" priority="4" rank="1"/>
  </conditionalFormatting>
  <conditionalFormatting sqref="I24">
    <cfRule type="top10" dxfId="490" priority="3" rank="1"/>
    <cfRule type="top10" dxfId="489" priority="8" rank="1"/>
  </conditionalFormatting>
  <conditionalFormatting sqref="J24">
    <cfRule type="top10" dxfId="488" priority="2" rank="1"/>
  </conditionalFormatting>
  <hyperlinks>
    <hyperlink ref="Q1" location="'National Rankings'!A1" display="Back to Ranking" xr:uid="{B2596480-4580-4E22-BD4C-4FEBE280E59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6D8A42C-B091-499D-872A-665885864E37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ED2E6-23ED-4E6B-BB26-1587A6B192E4}">
  <dimension ref="A1:Q12"/>
  <sheetViews>
    <sheetView workbookViewId="0">
      <selection activeCell="K13" sqref="K13"/>
    </sheetView>
  </sheetViews>
  <sheetFormatPr defaultRowHeight="15" x14ac:dyDescent="0.25"/>
  <cols>
    <col min="1" max="1" width="27.28515625" customWidth="1"/>
    <col min="2" max="2" width="20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20</v>
      </c>
    </row>
    <row r="2" spans="1:17" x14ac:dyDescent="0.25">
      <c r="A2" s="12" t="s">
        <v>21</v>
      </c>
      <c r="B2" s="13" t="s">
        <v>61</v>
      </c>
      <c r="C2" s="14">
        <v>45417</v>
      </c>
      <c r="D2" s="36" t="s">
        <v>70</v>
      </c>
      <c r="E2" s="15">
        <v>187</v>
      </c>
      <c r="F2" s="15">
        <v>184</v>
      </c>
      <c r="G2" s="15">
        <v>184</v>
      </c>
      <c r="H2" s="15">
        <v>187</v>
      </c>
      <c r="I2" s="15"/>
      <c r="J2" s="15"/>
      <c r="K2" s="18">
        <v>4</v>
      </c>
      <c r="L2" s="18">
        <v>742</v>
      </c>
      <c r="M2" s="19">
        <v>185.5</v>
      </c>
      <c r="N2" s="20">
        <v>11</v>
      </c>
      <c r="O2" s="21">
        <v>196.5</v>
      </c>
    </row>
    <row r="3" spans="1:17" x14ac:dyDescent="0.25">
      <c r="A3" s="12" t="s">
        <v>21</v>
      </c>
      <c r="B3" s="13" t="s">
        <v>61</v>
      </c>
      <c r="C3" s="14">
        <v>45444</v>
      </c>
      <c r="D3" s="36" t="s">
        <v>70</v>
      </c>
      <c r="E3" s="15">
        <v>183</v>
      </c>
      <c r="F3" s="15">
        <v>179</v>
      </c>
      <c r="G3" s="15">
        <v>182</v>
      </c>
      <c r="H3" s="15">
        <v>180</v>
      </c>
      <c r="I3" s="15">
        <v>181</v>
      </c>
      <c r="J3" s="15">
        <v>184</v>
      </c>
      <c r="K3" s="18">
        <v>6</v>
      </c>
      <c r="L3" s="18">
        <v>1089</v>
      </c>
      <c r="M3" s="19">
        <v>181.5</v>
      </c>
      <c r="N3" s="20">
        <v>8</v>
      </c>
      <c r="O3" s="21">
        <v>189.5</v>
      </c>
    </row>
    <row r="4" spans="1:17" x14ac:dyDescent="0.25">
      <c r="A4" s="12" t="s">
        <v>21</v>
      </c>
      <c r="B4" s="13" t="s">
        <v>61</v>
      </c>
      <c r="C4" s="14">
        <v>45479</v>
      </c>
      <c r="D4" s="36" t="s">
        <v>70</v>
      </c>
      <c r="E4" s="15">
        <v>186</v>
      </c>
      <c r="F4" s="15">
        <v>186</v>
      </c>
      <c r="G4" s="15">
        <v>190</v>
      </c>
      <c r="H4" s="15">
        <v>183</v>
      </c>
      <c r="I4" s="15"/>
      <c r="J4" s="15"/>
      <c r="K4" s="18">
        <v>4</v>
      </c>
      <c r="L4" s="18">
        <v>745</v>
      </c>
      <c r="M4" s="19">
        <v>186.25</v>
      </c>
      <c r="N4" s="20">
        <v>13</v>
      </c>
      <c r="O4" s="21">
        <v>199.25</v>
      </c>
    </row>
    <row r="5" spans="1:17" x14ac:dyDescent="0.25">
      <c r="A5" s="12" t="s">
        <v>21</v>
      </c>
      <c r="B5" s="13" t="s">
        <v>61</v>
      </c>
      <c r="C5" s="14">
        <v>45507</v>
      </c>
      <c r="D5" s="36" t="s">
        <v>70</v>
      </c>
      <c r="E5" s="15">
        <v>189</v>
      </c>
      <c r="F5" s="15">
        <v>183</v>
      </c>
      <c r="G5" s="15">
        <v>191</v>
      </c>
      <c r="H5" s="15">
        <v>185</v>
      </c>
      <c r="I5" s="15"/>
      <c r="J5" s="15"/>
      <c r="K5" s="18">
        <v>4</v>
      </c>
      <c r="L5" s="18">
        <v>748</v>
      </c>
      <c r="M5" s="19">
        <v>187</v>
      </c>
      <c r="N5" s="20">
        <v>9</v>
      </c>
      <c r="O5" s="21">
        <v>196</v>
      </c>
    </row>
    <row r="6" spans="1:17" x14ac:dyDescent="0.25">
      <c r="A6" s="12" t="s">
        <v>21</v>
      </c>
      <c r="B6" s="13" t="s">
        <v>61</v>
      </c>
      <c r="C6" s="14">
        <v>45521</v>
      </c>
      <c r="D6" s="36" t="s">
        <v>109</v>
      </c>
      <c r="E6" s="15">
        <v>180</v>
      </c>
      <c r="F6" s="15">
        <v>179</v>
      </c>
      <c r="G6" s="15">
        <v>183</v>
      </c>
      <c r="H6" s="15">
        <v>190</v>
      </c>
      <c r="I6" s="15">
        <v>186</v>
      </c>
      <c r="J6" s="15">
        <v>186</v>
      </c>
      <c r="K6" s="18">
        <v>6</v>
      </c>
      <c r="L6" s="18">
        <v>1104</v>
      </c>
      <c r="M6" s="19">
        <v>184</v>
      </c>
      <c r="N6" s="20">
        <v>10</v>
      </c>
      <c r="O6" s="21">
        <v>194</v>
      </c>
    </row>
    <row r="7" spans="1:17" x14ac:dyDescent="0.25">
      <c r="A7" s="12" t="s">
        <v>21</v>
      </c>
      <c r="B7" s="13" t="s">
        <v>61</v>
      </c>
      <c r="C7" s="14">
        <v>45542</v>
      </c>
      <c r="D7" s="36" t="s">
        <v>70</v>
      </c>
      <c r="E7" s="15">
        <v>192</v>
      </c>
      <c r="F7" s="15">
        <v>190</v>
      </c>
      <c r="G7" s="15">
        <v>186</v>
      </c>
      <c r="H7" s="15">
        <v>183</v>
      </c>
      <c r="I7" s="15">
        <v>189</v>
      </c>
      <c r="J7" s="15">
        <v>191</v>
      </c>
      <c r="K7" s="18">
        <v>6</v>
      </c>
      <c r="L7" s="18">
        <v>1131</v>
      </c>
      <c r="M7" s="19">
        <v>188.5</v>
      </c>
      <c r="N7" s="20">
        <v>34</v>
      </c>
      <c r="O7" s="21">
        <v>222.5</v>
      </c>
    </row>
    <row r="8" spans="1:17" x14ac:dyDescent="0.25">
      <c r="A8" s="12" t="s">
        <v>21</v>
      </c>
      <c r="B8" s="13" t="s">
        <v>61</v>
      </c>
      <c r="C8" s="14">
        <v>45557</v>
      </c>
      <c r="D8" s="36" t="s">
        <v>120</v>
      </c>
      <c r="E8" s="15">
        <v>188</v>
      </c>
      <c r="F8" s="15">
        <v>186</v>
      </c>
      <c r="G8" s="15">
        <v>188</v>
      </c>
      <c r="H8" s="15">
        <v>189</v>
      </c>
      <c r="I8" s="15">
        <v>187</v>
      </c>
      <c r="J8" s="15">
        <v>185</v>
      </c>
      <c r="K8" s="18">
        <v>6</v>
      </c>
      <c r="L8" s="18">
        <v>1123</v>
      </c>
      <c r="M8" s="19">
        <v>187.16666666666666</v>
      </c>
      <c r="N8" s="20">
        <v>10</v>
      </c>
      <c r="O8" s="21">
        <v>197.16666666666666</v>
      </c>
    </row>
    <row r="9" spans="1:17" x14ac:dyDescent="0.25">
      <c r="A9" s="12" t="s">
        <v>21</v>
      </c>
      <c r="B9" s="13" t="s">
        <v>61</v>
      </c>
      <c r="C9" s="14">
        <v>45612</v>
      </c>
      <c r="D9" s="36" t="s">
        <v>109</v>
      </c>
      <c r="E9" s="15">
        <v>180</v>
      </c>
      <c r="F9" s="15">
        <v>182</v>
      </c>
      <c r="G9" s="15">
        <v>189</v>
      </c>
      <c r="H9" s="15">
        <v>186</v>
      </c>
      <c r="I9" s="15"/>
      <c r="J9" s="15"/>
      <c r="K9" s="18">
        <v>4</v>
      </c>
      <c r="L9" s="18">
        <v>737</v>
      </c>
      <c r="M9" s="19">
        <v>184.25</v>
      </c>
      <c r="N9" s="20">
        <v>13</v>
      </c>
      <c r="O9" s="21">
        <v>197.25</v>
      </c>
    </row>
    <row r="10" spans="1:17" x14ac:dyDescent="0.25">
      <c r="A10" s="12" t="s">
        <v>21</v>
      </c>
      <c r="B10" s="13" t="s">
        <v>61</v>
      </c>
      <c r="C10" s="14">
        <v>45613</v>
      </c>
      <c r="D10" s="36" t="s">
        <v>120</v>
      </c>
      <c r="E10" s="15">
        <v>183</v>
      </c>
      <c r="F10" s="15">
        <v>184</v>
      </c>
      <c r="G10" s="15">
        <v>186</v>
      </c>
      <c r="H10" s="15">
        <v>186</v>
      </c>
      <c r="I10" s="15"/>
      <c r="J10" s="15"/>
      <c r="K10" s="18">
        <v>4</v>
      </c>
      <c r="L10" s="18">
        <v>739</v>
      </c>
      <c r="M10" s="19">
        <v>184.75</v>
      </c>
      <c r="N10" s="20">
        <v>6</v>
      </c>
      <c r="O10" s="21">
        <v>190.75</v>
      </c>
    </row>
    <row r="11" spans="1:17" x14ac:dyDescent="0.25">
      <c r="A11" s="23"/>
      <c r="B11" s="24"/>
      <c r="C11" s="25"/>
      <c r="D11" s="26"/>
      <c r="E11" s="27"/>
      <c r="F11" s="27"/>
      <c r="G11" s="27"/>
      <c r="H11" s="27"/>
      <c r="I11" s="27"/>
      <c r="J11" s="27"/>
      <c r="K11" s="28"/>
      <c r="L11" s="28"/>
      <c r="M11" s="29"/>
      <c r="N11" s="30"/>
      <c r="O11" s="31"/>
    </row>
    <row r="12" spans="1:17" x14ac:dyDescent="0.25">
      <c r="K12" s="8">
        <f>SUM(K2:K11)</f>
        <v>44</v>
      </c>
      <c r="L12" s="8">
        <f>SUM(L2:L11)</f>
        <v>8158</v>
      </c>
      <c r="M12" s="7">
        <f>SUM(L12/K12)</f>
        <v>185.40909090909091</v>
      </c>
      <c r="N12" s="8">
        <f>SUM(N2:N11)</f>
        <v>114</v>
      </c>
      <c r="O12" s="11">
        <f>SUM(M12+N12)</f>
        <v>299.40909090909088</v>
      </c>
    </row>
  </sheetData>
  <protectedRanges>
    <protectedRange algorithmName="SHA-512" hashValue="ON39YdpmFHfN9f47KpiRvqrKx0V9+erV1CNkpWzYhW/Qyc6aT8rEyCrvauWSYGZK2ia3o7vd3akF07acHAFpOA==" saltValue="yVW9XmDwTqEnmpSGai0KYg==" spinCount="100000" sqref="B11:C11 I11:J11" name="Range1_20_1_1"/>
    <protectedRange algorithmName="SHA-512" hashValue="ON39YdpmFHfN9f47KpiRvqrKx0V9+erV1CNkpWzYhW/Qyc6aT8rEyCrvauWSYGZK2ia3o7vd3akF07acHAFpOA==" saltValue="yVW9XmDwTqEnmpSGai0KYg==" spinCount="100000" sqref="D11" name="Range1_1_15_1"/>
    <protectedRange algorithmName="SHA-512" hashValue="ON39YdpmFHfN9f47KpiRvqrKx0V9+erV1CNkpWzYhW/Qyc6aT8rEyCrvauWSYGZK2ia3o7vd3akF07acHAFpOA==" saltValue="yVW9XmDwTqEnmpSGai0KYg==" spinCount="100000" sqref="E11:H11" name="Range1_3_4_1_1"/>
    <protectedRange algorithmName="SHA-512" hashValue="ON39YdpmFHfN9f47KpiRvqrKx0V9+erV1CNkpWzYhW/Qyc6aT8rEyCrvauWSYGZK2ia3o7vd3akF07acHAFpOA==" saltValue="yVW9XmDwTqEnmpSGai0KYg==" spinCount="100000" sqref="C3" name="Range1_7_3"/>
    <protectedRange algorithmName="SHA-512" hashValue="ON39YdpmFHfN9f47KpiRvqrKx0V9+erV1CNkpWzYhW/Qyc6aT8rEyCrvauWSYGZK2ia3o7vd3akF07acHAFpOA==" saltValue="yVW9XmDwTqEnmpSGai0KYg==" spinCount="100000" sqref="E3:J3 B3" name="Range1_9"/>
    <protectedRange algorithmName="SHA-512" hashValue="ON39YdpmFHfN9f47KpiRvqrKx0V9+erV1CNkpWzYhW/Qyc6aT8rEyCrvauWSYGZK2ia3o7vd3akF07acHAFpOA==" saltValue="yVW9XmDwTqEnmpSGai0KYg==" spinCount="100000" sqref="D3" name="Range1_1_7"/>
    <protectedRange algorithmName="SHA-512" hashValue="ON39YdpmFHfN9f47KpiRvqrKx0V9+erV1CNkpWzYhW/Qyc6aT8rEyCrvauWSYGZK2ia3o7vd3akF07acHAFpOA==" saltValue="yVW9XmDwTqEnmpSGai0KYg==" spinCount="100000" sqref="E4:J4 B4:C4" name="Range1_12"/>
    <protectedRange algorithmName="SHA-512" hashValue="ON39YdpmFHfN9f47KpiRvqrKx0V9+erV1CNkpWzYhW/Qyc6aT8rEyCrvauWSYGZK2ia3o7vd3akF07acHAFpOA==" saltValue="yVW9XmDwTqEnmpSGai0KYg==" spinCount="100000" sqref="D4" name="Range1_1_10"/>
    <protectedRange algorithmName="SHA-512" hashValue="ON39YdpmFHfN9f47KpiRvqrKx0V9+erV1CNkpWzYhW/Qyc6aT8rEyCrvauWSYGZK2ia3o7vd3akF07acHAFpOA==" saltValue="yVW9XmDwTqEnmpSGai0KYg==" spinCount="100000" sqref="E7:J7 B7:C7" name="Range1_19"/>
    <protectedRange algorithmName="SHA-512" hashValue="ON39YdpmFHfN9f47KpiRvqrKx0V9+erV1CNkpWzYhW/Qyc6aT8rEyCrvauWSYGZK2ia3o7vd3akF07acHAFpOA==" saltValue="yVW9XmDwTqEnmpSGai0KYg==" spinCount="100000" sqref="D7" name="Range1_1_18"/>
  </protectedRanges>
  <conditionalFormatting sqref="E11">
    <cfRule type="top10" dxfId="487" priority="7" rank="1"/>
  </conditionalFormatting>
  <conditionalFormatting sqref="E11:J11">
    <cfRule type="cellIs" dxfId="486" priority="1" operator="greaterThanOrEqual">
      <formula>200</formula>
    </cfRule>
  </conditionalFormatting>
  <conditionalFormatting sqref="F11">
    <cfRule type="top10" dxfId="485" priority="6" rank="1"/>
  </conditionalFormatting>
  <conditionalFormatting sqref="G11">
    <cfRule type="top10" dxfId="484" priority="5" rank="1"/>
  </conditionalFormatting>
  <conditionalFormatting sqref="H11">
    <cfRule type="top10" dxfId="483" priority="4" rank="1"/>
  </conditionalFormatting>
  <conditionalFormatting sqref="I11">
    <cfRule type="top10" dxfId="482" priority="3" rank="1"/>
    <cfRule type="top10" dxfId="481" priority="8" rank="1"/>
  </conditionalFormatting>
  <conditionalFormatting sqref="J11">
    <cfRule type="top10" dxfId="480" priority="2" rank="1"/>
  </conditionalFormatting>
  <hyperlinks>
    <hyperlink ref="Q1" location="'National Rankings'!A1" display="Back to Ranking" xr:uid="{B7C922F6-AA65-4558-9A98-88869371D091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6B07DF8-7CEA-44B3-9AE0-FAE83063A107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79448-BADA-494C-8899-4677834DEA5C}">
  <dimension ref="A1:Q5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20</v>
      </c>
    </row>
    <row r="2" spans="1:17" x14ac:dyDescent="0.25">
      <c r="A2" s="12" t="s">
        <v>21</v>
      </c>
      <c r="B2" s="13" t="s">
        <v>114</v>
      </c>
      <c r="C2" s="14">
        <v>45527</v>
      </c>
      <c r="D2" s="36" t="s">
        <v>84</v>
      </c>
      <c r="E2" s="15">
        <v>189</v>
      </c>
      <c r="F2" s="15">
        <v>187</v>
      </c>
      <c r="G2" s="15"/>
      <c r="H2" s="15"/>
      <c r="I2" s="15"/>
      <c r="J2" s="15"/>
      <c r="K2" s="18">
        <v>2</v>
      </c>
      <c r="L2" s="18">
        <v>376</v>
      </c>
      <c r="M2" s="19">
        <v>188</v>
      </c>
      <c r="N2" s="20">
        <v>5</v>
      </c>
      <c r="O2" s="21">
        <v>193</v>
      </c>
    </row>
    <row r="3" spans="1:17" x14ac:dyDescent="0.25">
      <c r="A3" s="12" t="s">
        <v>19</v>
      </c>
      <c r="B3" s="13" t="s">
        <v>114</v>
      </c>
      <c r="C3" s="14">
        <v>45528</v>
      </c>
      <c r="D3" s="36" t="s">
        <v>84</v>
      </c>
      <c r="E3" s="15">
        <v>191.001</v>
      </c>
      <c r="F3" s="15">
        <v>192</v>
      </c>
      <c r="G3" s="15">
        <v>187</v>
      </c>
      <c r="H3" s="15">
        <v>191.001</v>
      </c>
      <c r="I3" s="15"/>
      <c r="J3" s="15"/>
      <c r="K3" s="18">
        <v>4</v>
      </c>
      <c r="L3" s="18">
        <v>761.00199999999995</v>
      </c>
      <c r="M3" s="19">
        <v>190.25049999999999</v>
      </c>
      <c r="N3" s="20">
        <v>6</v>
      </c>
      <c r="O3" s="21">
        <v>196.25049999999999</v>
      </c>
    </row>
    <row r="4" spans="1:17" x14ac:dyDescent="0.25">
      <c r="A4" s="23"/>
      <c r="B4" s="24"/>
      <c r="C4" s="25"/>
      <c r="D4" s="26"/>
      <c r="E4" s="27"/>
      <c r="F4" s="27"/>
      <c r="G4" s="27"/>
      <c r="H4" s="27"/>
      <c r="I4" s="27"/>
      <c r="J4" s="27"/>
      <c r="K4" s="28"/>
      <c r="L4" s="28"/>
      <c r="M4" s="29"/>
      <c r="N4" s="30"/>
      <c r="O4" s="31"/>
    </row>
    <row r="5" spans="1:17" x14ac:dyDescent="0.25">
      <c r="K5" s="8">
        <f>SUM(K2:K4)</f>
        <v>6</v>
      </c>
      <c r="L5" s="8">
        <f>SUM(L2:L4)</f>
        <v>1137.002</v>
      </c>
      <c r="M5" s="7">
        <f>SUM(L5/K5)</f>
        <v>189.50033333333332</v>
      </c>
      <c r="N5" s="8">
        <f>SUM(N2:N4)</f>
        <v>11</v>
      </c>
      <c r="O5" s="11">
        <f>SUM(M5+N5)</f>
        <v>200.50033333333332</v>
      </c>
    </row>
  </sheetData>
  <protectedRanges>
    <protectedRange algorithmName="SHA-512" hashValue="ON39YdpmFHfN9f47KpiRvqrKx0V9+erV1CNkpWzYhW/Qyc6aT8rEyCrvauWSYGZK2ia3o7vd3akF07acHAFpOA==" saltValue="yVW9XmDwTqEnmpSGai0KYg==" spinCount="100000" sqref="B4:C4 I4:J4" name="Range1_20_1_1"/>
    <protectedRange algorithmName="SHA-512" hashValue="ON39YdpmFHfN9f47KpiRvqrKx0V9+erV1CNkpWzYhW/Qyc6aT8rEyCrvauWSYGZK2ia3o7vd3akF07acHAFpOA==" saltValue="yVW9XmDwTqEnmpSGai0KYg==" spinCount="100000" sqref="D4" name="Range1_1_15_1"/>
    <protectedRange algorithmName="SHA-512" hashValue="ON39YdpmFHfN9f47KpiRvqrKx0V9+erV1CNkpWzYhW/Qyc6aT8rEyCrvauWSYGZK2ia3o7vd3akF07acHAFpOA==" saltValue="yVW9XmDwTqEnmpSGai0KYg==" spinCount="100000" sqref="E4:H4" name="Range1_3_4_1_1"/>
    <protectedRange algorithmName="SHA-512" hashValue="ON39YdpmFHfN9f47KpiRvqrKx0V9+erV1CNkpWzYhW/Qyc6aT8rEyCrvauWSYGZK2ia3o7vd3akF07acHAFpOA==" saltValue="yVW9XmDwTqEnmpSGai0KYg==" spinCount="100000" sqref="B2:C2 E2:J2" name="Range1_4_1_1_1"/>
    <protectedRange algorithmName="SHA-512" hashValue="ON39YdpmFHfN9f47KpiRvqrKx0V9+erV1CNkpWzYhW/Qyc6aT8rEyCrvauWSYGZK2ia3o7vd3akF07acHAFpOA==" saltValue="yVW9XmDwTqEnmpSGai0KYg==" spinCount="100000" sqref="D2" name="Range1_1_4_1_1"/>
    <protectedRange algorithmName="SHA-512" hashValue="ON39YdpmFHfN9f47KpiRvqrKx0V9+erV1CNkpWzYhW/Qyc6aT8rEyCrvauWSYGZK2ia3o7vd3akF07acHAFpOA==" saltValue="yVW9XmDwTqEnmpSGai0KYg==" spinCount="100000" sqref="B3:C3 E3:J3" name="Range1_4_1_1_1_1"/>
    <protectedRange algorithmName="SHA-512" hashValue="ON39YdpmFHfN9f47KpiRvqrKx0V9+erV1CNkpWzYhW/Qyc6aT8rEyCrvauWSYGZK2ia3o7vd3akF07acHAFpOA==" saltValue="yVW9XmDwTqEnmpSGai0KYg==" spinCount="100000" sqref="D3" name="Range1_1_4_1_1_1"/>
  </protectedRanges>
  <conditionalFormatting sqref="E4">
    <cfRule type="top10" dxfId="479" priority="7" rank="1"/>
  </conditionalFormatting>
  <conditionalFormatting sqref="E4:J4">
    <cfRule type="cellIs" dxfId="478" priority="1" operator="greaterThanOrEqual">
      <formula>200</formula>
    </cfRule>
  </conditionalFormatting>
  <conditionalFormatting sqref="F4">
    <cfRule type="top10" dxfId="477" priority="6" rank="1"/>
  </conditionalFormatting>
  <conditionalFormatting sqref="G4">
    <cfRule type="top10" dxfId="476" priority="5" rank="1"/>
  </conditionalFormatting>
  <conditionalFormatting sqref="H4">
    <cfRule type="top10" dxfId="475" priority="4" rank="1"/>
  </conditionalFormatting>
  <conditionalFormatting sqref="I4">
    <cfRule type="top10" dxfId="474" priority="3" rank="1"/>
    <cfRule type="top10" dxfId="473" priority="8" rank="1"/>
  </conditionalFormatting>
  <conditionalFormatting sqref="J4">
    <cfRule type="top10" dxfId="472" priority="2" rank="1"/>
  </conditionalFormatting>
  <hyperlinks>
    <hyperlink ref="Q1" location="'National Rankings'!A1" display="Back to Ranking" xr:uid="{3BC28716-830F-4A72-8D4B-B75904BBAFD6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F9BA882-FEA2-4941-8C32-608A2931B586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8F267-81E3-4A80-8ED8-596927A52145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20</v>
      </c>
    </row>
    <row r="2" spans="1:17" x14ac:dyDescent="0.25">
      <c r="A2" s="12" t="s">
        <v>21</v>
      </c>
      <c r="B2" s="13" t="s">
        <v>96</v>
      </c>
      <c r="C2" s="14">
        <v>45486</v>
      </c>
      <c r="D2" s="39" t="s">
        <v>81</v>
      </c>
      <c r="E2" s="15">
        <v>182</v>
      </c>
      <c r="F2" s="15">
        <v>185</v>
      </c>
      <c r="G2" s="15">
        <v>189</v>
      </c>
      <c r="H2" s="15">
        <v>181</v>
      </c>
      <c r="I2" s="15"/>
      <c r="J2" s="15"/>
      <c r="K2" s="18">
        <v>4</v>
      </c>
      <c r="L2" s="18">
        <v>737</v>
      </c>
      <c r="M2" s="19">
        <v>184.25</v>
      </c>
      <c r="N2" s="20">
        <v>5</v>
      </c>
      <c r="O2" s="21">
        <v>189.25</v>
      </c>
    </row>
    <row r="3" spans="1:17" x14ac:dyDescent="0.25">
      <c r="A3" s="12" t="s">
        <v>21</v>
      </c>
      <c r="B3" s="13" t="s">
        <v>96</v>
      </c>
      <c r="C3" s="14">
        <v>45563</v>
      </c>
      <c r="D3" s="39" t="s">
        <v>81</v>
      </c>
      <c r="E3" s="15">
        <v>190</v>
      </c>
      <c r="F3" s="15">
        <v>185</v>
      </c>
      <c r="G3" s="15">
        <v>196</v>
      </c>
      <c r="H3" s="15">
        <v>195</v>
      </c>
      <c r="I3" s="15"/>
      <c r="J3" s="15"/>
      <c r="K3" s="18">
        <v>4</v>
      </c>
      <c r="L3" s="18">
        <v>766</v>
      </c>
      <c r="M3" s="19">
        <v>191.5</v>
      </c>
      <c r="N3" s="20">
        <v>7</v>
      </c>
      <c r="O3" s="21">
        <v>198.5</v>
      </c>
    </row>
    <row r="4" spans="1:17" x14ac:dyDescent="0.25">
      <c r="A4" s="23"/>
      <c r="B4" s="24"/>
      <c r="C4" s="25"/>
      <c r="D4" s="26"/>
      <c r="E4" s="27"/>
      <c r="F4" s="27"/>
      <c r="G4" s="27"/>
      <c r="H4" s="27"/>
      <c r="I4" s="27"/>
      <c r="J4" s="27"/>
      <c r="K4" s="28"/>
      <c r="L4" s="28"/>
      <c r="M4" s="29"/>
      <c r="N4" s="30"/>
      <c r="O4" s="31"/>
    </row>
    <row r="5" spans="1:17" x14ac:dyDescent="0.25">
      <c r="K5" s="8">
        <f>SUM(K2:K4)</f>
        <v>8</v>
      </c>
      <c r="L5" s="8">
        <f>SUM(L2:L4)</f>
        <v>1503</v>
      </c>
      <c r="M5" s="7">
        <f>SUM(L5/K5)</f>
        <v>187.875</v>
      </c>
      <c r="N5" s="8">
        <f>SUM(N2:N4)</f>
        <v>12</v>
      </c>
      <c r="O5" s="11">
        <f>SUM(M5+N5)</f>
        <v>199.875</v>
      </c>
    </row>
  </sheetData>
  <protectedRanges>
    <protectedRange algorithmName="SHA-512" hashValue="ON39YdpmFHfN9f47KpiRvqrKx0V9+erV1CNkpWzYhW/Qyc6aT8rEyCrvauWSYGZK2ia3o7vd3akF07acHAFpOA==" saltValue="yVW9XmDwTqEnmpSGai0KYg==" spinCount="100000" sqref="B4:C4 I4:J4" name="Range1_20_1_1"/>
    <protectedRange algorithmName="SHA-512" hashValue="ON39YdpmFHfN9f47KpiRvqrKx0V9+erV1CNkpWzYhW/Qyc6aT8rEyCrvauWSYGZK2ia3o7vd3akF07acHAFpOA==" saltValue="yVW9XmDwTqEnmpSGai0KYg==" spinCount="100000" sqref="D4" name="Range1_1_15_1"/>
    <protectedRange algorithmName="SHA-512" hashValue="ON39YdpmFHfN9f47KpiRvqrKx0V9+erV1CNkpWzYhW/Qyc6aT8rEyCrvauWSYGZK2ia3o7vd3akF07acHAFpOA==" saltValue="yVW9XmDwTqEnmpSGai0KYg==" spinCount="100000" sqref="E4:H4" name="Range1_3_4_1_1"/>
  </protectedRanges>
  <conditionalFormatting sqref="E4">
    <cfRule type="top10" dxfId="471" priority="7" rank="1"/>
  </conditionalFormatting>
  <conditionalFormatting sqref="E4:J4">
    <cfRule type="cellIs" dxfId="470" priority="1" operator="greaterThanOrEqual">
      <formula>200</formula>
    </cfRule>
  </conditionalFormatting>
  <conditionalFormatting sqref="F4">
    <cfRule type="top10" dxfId="469" priority="6" rank="1"/>
  </conditionalFormatting>
  <conditionalFormatting sqref="G4">
    <cfRule type="top10" dxfId="468" priority="5" rank="1"/>
  </conditionalFormatting>
  <conditionalFormatting sqref="H4">
    <cfRule type="top10" dxfId="467" priority="4" rank="1"/>
  </conditionalFormatting>
  <conditionalFormatting sqref="I4">
    <cfRule type="top10" dxfId="466" priority="3" rank="1"/>
    <cfRule type="top10" dxfId="465" priority="8" rank="1"/>
  </conditionalFormatting>
  <conditionalFormatting sqref="J4">
    <cfRule type="top10" dxfId="464" priority="2" rank="1"/>
  </conditionalFormatting>
  <hyperlinks>
    <hyperlink ref="Q1" location="'National Rankings'!A1" display="Back to Ranking" xr:uid="{9BA3FFDD-8E9B-4872-9D7B-DB2B2BB4C7C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081F51-91B7-45F9-8FF3-50DEFBD82F65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1AB14-1C19-4508-A8FC-3D003657FEB8}">
  <dimension ref="A1:Q8"/>
  <sheetViews>
    <sheetView workbookViewId="0">
      <selection activeCell="K9" sqref="K9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20</v>
      </c>
    </row>
    <row r="2" spans="1:17" x14ac:dyDescent="0.25">
      <c r="A2" s="12" t="s">
        <v>21</v>
      </c>
      <c r="B2" s="13" t="s">
        <v>102</v>
      </c>
      <c r="C2" s="14">
        <v>45500</v>
      </c>
      <c r="D2" s="36" t="s">
        <v>57</v>
      </c>
      <c r="E2" s="15">
        <v>192</v>
      </c>
      <c r="F2" s="15">
        <v>192</v>
      </c>
      <c r="G2" s="15">
        <v>196</v>
      </c>
      <c r="H2" s="15">
        <v>195</v>
      </c>
      <c r="I2" s="15"/>
      <c r="J2" s="15"/>
      <c r="K2" s="18">
        <v>4</v>
      </c>
      <c r="L2" s="18">
        <v>775</v>
      </c>
      <c r="M2" s="19">
        <v>193.75</v>
      </c>
      <c r="N2" s="20">
        <v>5</v>
      </c>
      <c r="O2" s="21">
        <v>198.75</v>
      </c>
    </row>
    <row r="3" spans="1:17" x14ac:dyDescent="0.25">
      <c r="A3" s="12" t="s">
        <v>21</v>
      </c>
      <c r="B3" s="13" t="s">
        <v>102</v>
      </c>
      <c r="C3" s="14">
        <v>45528</v>
      </c>
      <c r="D3" s="36" t="s">
        <v>57</v>
      </c>
      <c r="E3" s="15">
        <v>192</v>
      </c>
      <c r="F3" s="15">
        <v>196</v>
      </c>
      <c r="G3" s="15">
        <v>194</v>
      </c>
      <c r="H3" s="15">
        <v>195</v>
      </c>
      <c r="I3" s="15"/>
      <c r="J3" s="15"/>
      <c r="K3" s="18">
        <v>4</v>
      </c>
      <c r="L3" s="18">
        <v>777</v>
      </c>
      <c r="M3" s="19">
        <v>194.25</v>
      </c>
      <c r="N3" s="20">
        <v>13</v>
      </c>
      <c r="O3" s="21">
        <v>207.25</v>
      </c>
    </row>
    <row r="4" spans="1:17" x14ac:dyDescent="0.25">
      <c r="A4" s="12" t="s">
        <v>21</v>
      </c>
      <c r="B4" s="13" t="s">
        <v>102</v>
      </c>
      <c r="C4" s="14">
        <v>45571</v>
      </c>
      <c r="D4" s="36" t="s">
        <v>42</v>
      </c>
      <c r="E4" s="15">
        <v>186</v>
      </c>
      <c r="F4" s="15">
        <v>192</v>
      </c>
      <c r="G4" s="15">
        <v>190</v>
      </c>
      <c r="H4" s="15">
        <v>193</v>
      </c>
      <c r="I4" s="15"/>
      <c r="J4" s="15"/>
      <c r="K4" s="18">
        <v>4</v>
      </c>
      <c r="L4" s="18">
        <v>761</v>
      </c>
      <c r="M4" s="19">
        <v>190.25</v>
      </c>
      <c r="N4" s="20">
        <v>4</v>
      </c>
      <c r="O4" s="21">
        <v>194.25</v>
      </c>
    </row>
    <row r="5" spans="1:17" x14ac:dyDescent="0.25">
      <c r="A5" s="12" t="s">
        <v>21</v>
      </c>
      <c r="B5" s="13" t="s">
        <v>102</v>
      </c>
      <c r="C5" s="14">
        <v>45578</v>
      </c>
      <c r="D5" s="36" t="s">
        <v>57</v>
      </c>
      <c r="E5" s="15">
        <v>190</v>
      </c>
      <c r="F5" s="15">
        <v>190</v>
      </c>
      <c r="G5" s="15">
        <v>188</v>
      </c>
      <c r="H5" s="15">
        <v>194</v>
      </c>
      <c r="I5" s="15"/>
      <c r="J5" s="15"/>
      <c r="K5" s="18">
        <v>4</v>
      </c>
      <c r="L5" s="18">
        <v>762</v>
      </c>
      <c r="M5" s="19">
        <v>190.5</v>
      </c>
      <c r="N5" s="20">
        <v>13</v>
      </c>
      <c r="O5" s="21">
        <v>203.5</v>
      </c>
    </row>
    <row r="6" spans="1:17" x14ac:dyDescent="0.25">
      <c r="A6" s="12" t="s">
        <v>21</v>
      </c>
      <c r="B6" s="13" t="s">
        <v>102</v>
      </c>
      <c r="C6" s="14">
        <v>45591</v>
      </c>
      <c r="D6" s="36" t="s">
        <v>57</v>
      </c>
      <c r="E6" s="15">
        <v>182</v>
      </c>
      <c r="F6" s="15">
        <v>182</v>
      </c>
      <c r="G6" s="15">
        <v>180</v>
      </c>
      <c r="H6" s="15">
        <v>183</v>
      </c>
      <c r="I6" s="15">
        <v>189</v>
      </c>
      <c r="J6" s="15">
        <v>188</v>
      </c>
      <c r="K6" s="18">
        <v>6</v>
      </c>
      <c r="L6" s="18">
        <v>1104</v>
      </c>
      <c r="M6" s="19">
        <v>184</v>
      </c>
      <c r="N6" s="20">
        <v>6</v>
      </c>
      <c r="O6" s="21">
        <v>190</v>
      </c>
    </row>
    <row r="7" spans="1:17" x14ac:dyDescent="0.25">
      <c r="A7" s="23"/>
      <c r="B7" s="24"/>
      <c r="C7" s="25"/>
      <c r="D7" s="26"/>
      <c r="E7" s="27"/>
      <c r="F7" s="27"/>
      <c r="G7" s="27"/>
      <c r="H7" s="27"/>
      <c r="I7" s="27"/>
      <c r="J7" s="27"/>
      <c r="K7" s="28"/>
      <c r="L7" s="28"/>
      <c r="M7" s="29"/>
      <c r="N7" s="30"/>
      <c r="O7" s="31"/>
    </row>
    <row r="8" spans="1:17" x14ac:dyDescent="0.25">
      <c r="K8" s="8">
        <f>SUM(K2:K7)</f>
        <v>22</v>
      </c>
      <c r="L8" s="8">
        <f>SUM(L2:L7)</f>
        <v>4179</v>
      </c>
      <c r="M8" s="7">
        <f>SUM(L8/K8)</f>
        <v>189.95454545454547</v>
      </c>
      <c r="N8" s="8">
        <f>SUM(N2:N7)</f>
        <v>41</v>
      </c>
      <c r="O8" s="11">
        <f>SUM(M8+N8)</f>
        <v>230.95454545454547</v>
      </c>
    </row>
  </sheetData>
  <protectedRanges>
    <protectedRange algorithmName="SHA-512" hashValue="ON39YdpmFHfN9f47KpiRvqrKx0V9+erV1CNkpWzYhW/Qyc6aT8rEyCrvauWSYGZK2ia3o7vd3akF07acHAFpOA==" saltValue="yVW9XmDwTqEnmpSGai0KYg==" spinCount="100000" sqref="B7:C7 I7:J7" name="Range1_20_1_1"/>
    <protectedRange algorithmName="SHA-512" hashValue="ON39YdpmFHfN9f47KpiRvqrKx0V9+erV1CNkpWzYhW/Qyc6aT8rEyCrvauWSYGZK2ia3o7vd3akF07acHAFpOA==" saltValue="yVW9XmDwTqEnmpSGai0KYg==" spinCount="100000" sqref="D7" name="Range1_1_15_1"/>
    <protectedRange algorithmName="SHA-512" hashValue="ON39YdpmFHfN9f47KpiRvqrKx0V9+erV1CNkpWzYhW/Qyc6aT8rEyCrvauWSYGZK2ia3o7vd3akF07acHAFpOA==" saltValue="yVW9XmDwTqEnmpSGai0KYg==" spinCount="100000" sqref="E7:H7" name="Range1_3_4_1_1"/>
  </protectedRanges>
  <conditionalFormatting sqref="E7">
    <cfRule type="top10" dxfId="463" priority="7" rank="1"/>
  </conditionalFormatting>
  <conditionalFormatting sqref="E7:J7">
    <cfRule type="cellIs" dxfId="462" priority="1" operator="greaterThanOrEqual">
      <formula>200</formula>
    </cfRule>
  </conditionalFormatting>
  <conditionalFormatting sqref="F7">
    <cfRule type="top10" dxfId="461" priority="6" rank="1"/>
  </conditionalFormatting>
  <conditionalFormatting sqref="G7">
    <cfRule type="top10" dxfId="460" priority="5" rank="1"/>
  </conditionalFormatting>
  <conditionalFormatting sqref="H7">
    <cfRule type="top10" dxfId="459" priority="4" rank="1"/>
  </conditionalFormatting>
  <conditionalFormatting sqref="I7">
    <cfRule type="top10" dxfId="458" priority="3" rank="1"/>
    <cfRule type="top10" dxfId="457" priority="8" rank="1"/>
  </conditionalFormatting>
  <conditionalFormatting sqref="J7">
    <cfRule type="top10" dxfId="456" priority="2" rank="1"/>
  </conditionalFormatting>
  <hyperlinks>
    <hyperlink ref="Q1" location="'National Rankings'!A1" display="Back to Ranking" xr:uid="{16619D0E-8F5E-4581-8FFB-DA19221525DD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1852D70-87E4-4B80-BF38-761F72D8D93A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31144-6CE5-4BC7-8FA8-A87CF5CA94F2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20</v>
      </c>
    </row>
    <row r="2" spans="1:17" x14ac:dyDescent="0.25">
      <c r="A2" s="12" t="s">
        <v>21</v>
      </c>
      <c r="B2" s="13" t="s">
        <v>34</v>
      </c>
      <c r="C2" s="14">
        <v>45353</v>
      </c>
      <c r="D2" s="36" t="s">
        <v>37</v>
      </c>
      <c r="E2" s="15">
        <v>187</v>
      </c>
      <c r="F2" s="15">
        <v>175</v>
      </c>
      <c r="G2" s="15">
        <v>184</v>
      </c>
      <c r="H2" s="15">
        <v>185</v>
      </c>
      <c r="I2" s="15"/>
      <c r="J2" s="15"/>
      <c r="K2" s="18">
        <v>4</v>
      </c>
      <c r="L2" s="18">
        <v>731</v>
      </c>
      <c r="M2" s="19">
        <v>182.75</v>
      </c>
      <c r="N2" s="20">
        <v>2</v>
      </c>
      <c r="O2" s="21">
        <v>184.75</v>
      </c>
    </row>
    <row r="3" spans="1:17" x14ac:dyDescent="0.25">
      <c r="A3" s="12" t="s">
        <v>19</v>
      </c>
      <c r="B3" s="13" t="s">
        <v>34</v>
      </c>
      <c r="C3" s="14">
        <v>45050</v>
      </c>
      <c r="D3" s="36" t="s">
        <v>37</v>
      </c>
      <c r="E3" s="15">
        <v>180</v>
      </c>
      <c r="F3" s="15">
        <v>177</v>
      </c>
      <c r="G3" s="15">
        <v>183</v>
      </c>
      <c r="H3" s="15">
        <v>182</v>
      </c>
      <c r="I3" s="15"/>
      <c r="J3" s="15"/>
      <c r="K3" s="18">
        <v>4</v>
      </c>
      <c r="L3" s="18">
        <v>722</v>
      </c>
      <c r="M3" s="19">
        <v>180.5</v>
      </c>
      <c r="N3" s="20">
        <v>2</v>
      </c>
      <c r="O3" s="21">
        <v>182.5</v>
      </c>
    </row>
    <row r="4" spans="1:17" x14ac:dyDescent="0.25">
      <c r="A4" s="23"/>
      <c r="B4" s="24"/>
      <c r="C4" s="25"/>
      <c r="D4" s="26"/>
      <c r="E4" s="27"/>
      <c r="F4" s="27"/>
      <c r="G4" s="27"/>
      <c r="H4" s="27"/>
      <c r="I4" s="27"/>
      <c r="J4" s="27"/>
      <c r="K4" s="28"/>
      <c r="L4" s="28"/>
      <c r="M4" s="29"/>
      <c r="N4" s="30"/>
      <c r="O4" s="31"/>
    </row>
    <row r="5" spans="1:17" x14ac:dyDescent="0.25">
      <c r="K5" s="8">
        <f>SUM(K2:K4)</f>
        <v>8</v>
      </c>
      <c r="L5" s="8">
        <f>SUM(L2:L4)</f>
        <v>1453</v>
      </c>
      <c r="M5" s="7">
        <f>SUM(L5/K5)</f>
        <v>181.625</v>
      </c>
      <c r="N5" s="8">
        <f>SUM(N2:N4)</f>
        <v>4</v>
      </c>
      <c r="O5" s="11">
        <f>SUM(M5+N5)</f>
        <v>185.625</v>
      </c>
    </row>
  </sheetData>
  <protectedRanges>
    <protectedRange algorithmName="SHA-512" hashValue="ON39YdpmFHfN9f47KpiRvqrKx0V9+erV1CNkpWzYhW/Qyc6aT8rEyCrvauWSYGZK2ia3o7vd3akF07acHAFpOA==" saltValue="yVW9XmDwTqEnmpSGai0KYg==" spinCount="100000" sqref="B4:C4 I4:J4" name="Range1_20_1_1"/>
    <protectedRange algorithmName="SHA-512" hashValue="ON39YdpmFHfN9f47KpiRvqrKx0V9+erV1CNkpWzYhW/Qyc6aT8rEyCrvauWSYGZK2ia3o7vd3akF07acHAFpOA==" saltValue="yVW9XmDwTqEnmpSGai0KYg==" spinCount="100000" sqref="D4" name="Range1_1_15_1"/>
    <protectedRange algorithmName="SHA-512" hashValue="ON39YdpmFHfN9f47KpiRvqrKx0V9+erV1CNkpWzYhW/Qyc6aT8rEyCrvauWSYGZK2ia3o7vd3akF07acHAFpOA==" saltValue="yVW9XmDwTqEnmpSGai0KYg==" spinCount="100000" sqref="E4:H4" name="Range1_3_4_1_1"/>
  </protectedRanges>
  <conditionalFormatting sqref="E4">
    <cfRule type="top10" dxfId="455" priority="7" rank="1"/>
  </conditionalFormatting>
  <conditionalFormatting sqref="E4:J4">
    <cfRule type="cellIs" dxfId="454" priority="1" operator="greaterThanOrEqual">
      <formula>200</formula>
    </cfRule>
  </conditionalFormatting>
  <conditionalFormatting sqref="F4">
    <cfRule type="top10" dxfId="453" priority="6" rank="1"/>
  </conditionalFormatting>
  <conditionalFormatting sqref="G4">
    <cfRule type="top10" dxfId="452" priority="5" rank="1"/>
  </conditionalFormatting>
  <conditionalFormatting sqref="H4">
    <cfRule type="top10" dxfId="451" priority="4" rank="1"/>
  </conditionalFormatting>
  <conditionalFormatting sqref="I4">
    <cfRule type="top10" dxfId="450" priority="3" rank="1"/>
    <cfRule type="top10" dxfId="449" priority="8" rank="1"/>
  </conditionalFormatting>
  <conditionalFormatting sqref="J4">
    <cfRule type="top10" dxfId="448" priority="2" rank="1"/>
  </conditionalFormatting>
  <hyperlinks>
    <hyperlink ref="Q1" location="'National Rankings'!A1" display="Back to Ranking" xr:uid="{BD598F92-CB4F-40ED-8920-EF5E7D90813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615CAE9-6F14-4704-8D92-68776A2311C5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BFB4B-1FE3-44A3-9B5E-A1BE662257E6}">
  <dimension ref="A1:Q8"/>
  <sheetViews>
    <sheetView workbookViewId="0">
      <selection activeCell="K9" sqref="K9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20</v>
      </c>
    </row>
    <row r="2" spans="1:17" x14ac:dyDescent="0.25">
      <c r="A2" s="12" t="s">
        <v>21</v>
      </c>
      <c r="B2" s="13" t="s">
        <v>55</v>
      </c>
      <c r="C2" s="14">
        <v>45410</v>
      </c>
      <c r="D2" s="36" t="s">
        <v>39</v>
      </c>
      <c r="E2" s="15">
        <v>193</v>
      </c>
      <c r="F2" s="15">
        <v>194</v>
      </c>
      <c r="G2" s="15">
        <v>192</v>
      </c>
      <c r="H2" s="15">
        <v>190</v>
      </c>
      <c r="I2" s="15">
        <v>186</v>
      </c>
      <c r="J2" s="15">
        <v>188</v>
      </c>
      <c r="K2" s="18">
        <v>6</v>
      </c>
      <c r="L2" s="18">
        <v>1143</v>
      </c>
      <c r="M2" s="19">
        <v>190.5</v>
      </c>
      <c r="N2" s="20">
        <v>16</v>
      </c>
      <c r="O2" s="21">
        <v>206.5</v>
      </c>
    </row>
    <row r="3" spans="1:17" x14ac:dyDescent="0.25">
      <c r="A3" s="12" t="s">
        <v>21</v>
      </c>
      <c r="B3" s="13" t="s">
        <v>55</v>
      </c>
      <c r="C3" s="14">
        <v>45438</v>
      </c>
      <c r="D3" s="36" t="s">
        <v>39</v>
      </c>
      <c r="E3" s="15">
        <v>187</v>
      </c>
      <c r="F3" s="15">
        <v>174</v>
      </c>
      <c r="G3" s="15">
        <v>196</v>
      </c>
      <c r="H3" s="15">
        <v>194</v>
      </c>
      <c r="I3" s="15"/>
      <c r="J3" s="15"/>
      <c r="K3" s="18">
        <v>4</v>
      </c>
      <c r="L3" s="18">
        <v>751</v>
      </c>
      <c r="M3" s="19">
        <v>187.75</v>
      </c>
      <c r="N3" s="20">
        <v>6</v>
      </c>
      <c r="O3" s="21">
        <v>193.75</v>
      </c>
    </row>
    <row r="4" spans="1:17" x14ac:dyDescent="0.25">
      <c r="A4" s="12" t="s">
        <v>19</v>
      </c>
      <c r="B4" s="13" t="s">
        <v>55</v>
      </c>
      <c r="C4" s="14">
        <v>45466</v>
      </c>
      <c r="D4" s="36" t="s">
        <v>39</v>
      </c>
      <c r="E4" s="15">
        <v>169</v>
      </c>
      <c r="F4" s="15">
        <v>171</v>
      </c>
      <c r="G4" s="15">
        <v>163</v>
      </c>
      <c r="H4" s="15">
        <v>168</v>
      </c>
      <c r="I4" s="15"/>
      <c r="J4" s="15"/>
      <c r="K4" s="18">
        <v>4</v>
      </c>
      <c r="L4" s="18">
        <v>671</v>
      </c>
      <c r="M4" s="19">
        <v>167.75</v>
      </c>
      <c r="N4" s="20">
        <v>5</v>
      </c>
      <c r="O4" s="21">
        <v>172.75</v>
      </c>
    </row>
    <row r="5" spans="1:17" x14ac:dyDescent="0.25">
      <c r="A5" s="12" t="s">
        <v>21</v>
      </c>
      <c r="B5" s="13" t="s">
        <v>55</v>
      </c>
      <c r="C5" s="14">
        <v>45578</v>
      </c>
      <c r="D5" s="36" t="s">
        <v>39</v>
      </c>
      <c r="E5" s="15">
        <v>196.001</v>
      </c>
      <c r="F5" s="15">
        <v>195</v>
      </c>
      <c r="G5" s="15">
        <v>194</v>
      </c>
      <c r="H5" s="15">
        <v>195</v>
      </c>
      <c r="I5" s="15">
        <v>193</v>
      </c>
      <c r="J5" s="15">
        <v>197</v>
      </c>
      <c r="K5" s="18">
        <v>6</v>
      </c>
      <c r="L5" s="18">
        <v>1170.001</v>
      </c>
      <c r="M5" s="19">
        <v>195.00016666666667</v>
      </c>
      <c r="N5" s="20">
        <v>26</v>
      </c>
      <c r="O5" s="21">
        <v>221.00016666666667</v>
      </c>
    </row>
    <row r="6" spans="1:17" x14ac:dyDescent="0.25">
      <c r="A6" s="12" t="s">
        <v>21</v>
      </c>
      <c r="B6" s="13" t="s">
        <v>55</v>
      </c>
      <c r="C6" s="14">
        <v>45592</v>
      </c>
      <c r="D6" s="36" t="s">
        <v>39</v>
      </c>
      <c r="E6" s="15">
        <v>198</v>
      </c>
      <c r="F6" s="15">
        <v>195</v>
      </c>
      <c r="G6" s="15">
        <v>185</v>
      </c>
      <c r="H6" s="15">
        <v>193</v>
      </c>
      <c r="I6" s="15"/>
      <c r="J6" s="15"/>
      <c r="K6" s="18">
        <v>4</v>
      </c>
      <c r="L6" s="18">
        <v>771</v>
      </c>
      <c r="M6" s="19">
        <v>192.75</v>
      </c>
      <c r="N6" s="20">
        <v>13</v>
      </c>
      <c r="O6" s="21">
        <v>205.75</v>
      </c>
    </row>
    <row r="7" spans="1:17" x14ac:dyDescent="0.25">
      <c r="A7" s="23"/>
      <c r="B7" s="24"/>
      <c r="C7" s="25"/>
      <c r="D7" s="26"/>
      <c r="E7" s="27"/>
      <c r="F7" s="27"/>
      <c r="G7" s="27"/>
      <c r="H7" s="27"/>
      <c r="I7" s="27"/>
      <c r="J7" s="27"/>
      <c r="K7" s="28"/>
      <c r="L7" s="28"/>
      <c r="M7" s="29"/>
      <c r="N7" s="30"/>
      <c r="O7" s="31"/>
    </row>
    <row r="8" spans="1:17" x14ac:dyDescent="0.25">
      <c r="K8" s="8">
        <f>SUM(K2:K7)</f>
        <v>24</v>
      </c>
      <c r="L8" s="8">
        <f>SUM(L2:L7)</f>
        <v>4506.0010000000002</v>
      </c>
      <c r="M8" s="7">
        <f>SUM(L8/K8)</f>
        <v>187.75004166666668</v>
      </c>
      <c r="N8" s="8">
        <f>SUM(N2:N7)</f>
        <v>66</v>
      </c>
      <c r="O8" s="11">
        <f>SUM(M8+N8)</f>
        <v>253.75004166666668</v>
      </c>
    </row>
  </sheetData>
  <protectedRanges>
    <protectedRange algorithmName="SHA-512" hashValue="ON39YdpmFHfN9f47KpiRvqrKx0V9+erV1CNkpWzYhW/Qyc6aT8rEyCrvauWSYGZK2ia3o7vd3akF07acHAFpOA==" saltValue="yVW9XmDwTqEnmpSGai0KYg==" spinCount="100000" sqref="B7:C7 I7:J7" name="Range1_20_1_1"/>
    <protectedRange algorithmName="SHA-512" hashValue="ON39YdpmFHfN9f47KpiRvqrKx0V9+erV1CNkpWzYhW/Qyc6aT8rEyCrvauWSYGZK2ia3o7vd3akF07acHAFpOA==" saltValue="yVW9XmDwTqEnmpSGai0KYg==" spinCount="100000" sqref="D7" name="Range1_1_15_1"/>
    <protectedRange algorithmName="SHA-512" hashValue="ON39YdpmFHfN9f47KpiRvqrKx0V9+erV1CNkpWzYhW/Qyc6aT8rEyCrvauWSYGZK2ia3o7vd3akF07acHAFpOA==" saltValue="yVW9XmDwTqEnmpSGai0KYg==" spinCount="100000" sqref="E7:H7" name="Range1_3_4_1_1"/>
  </protectedRanges>
  <conditionalFormatting sqref="E7">
    <cfRule type="top10" dxfId="447" priority="7" rank="1"/>
  </conditionalFormatting>
  <conditionalFormatting sqref="E7:J7">
    <cfRule type="cellIs" dxfId="446" priority="1" operator="greaterThanOrEqual">
      <formula>200</formula>
    </cfRule>
  </conditionalFormatting>
  <conditionalFormatting sqref="F7">
    <cfRule type="top10" dxfId="445" priority="6" rank="1"/>
  </conditionalFormatting>
  <conditionalFormatting sqref="G7">
    <cfRule type="top10" dxfId="444" priority="5" rank="1"/>
  </conditionalFormatting>
  <conditionalFormatting sqref="H7">
    <cfRule type="top10" dxfId="443" priority="4" rank="1"/>
  </conditionalFormatting>
  <conditionalFormatting sqref="I7">
    <cfRule type="top10" dxfId="442" priority="3" rank="1"/>
    <cfRule type="top10" dxfId="441" priority="8" rank="1"/>
  </conditionalFormatting>
  <conditionalFormatting sqref="J7">
    <cfRule type="top10" dxfId="440" priority="2" rank="1"/>
  </conditionalFormatting>
  <hyperlinks>
    <hyperlink ref="Q1" location="'National Rankings'!A1" display="Back to Ranking" xr:uid="{F4E73D23-1D3C-49F3-9A36-6C21796AF9FC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6282820-6542-45AB-92B3-963D3A2E3578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33723-9C3E-4825-8FFB-24289C924632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20.5703125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20</v>
      </c>
    </row>
    <row r="2" spans="1:17" x14ac:dyDescent="0.25">
      <c r="A2" s="12" t="s">
        <v>21</v>
      </c>
      <c r="B2" s="13" t="s">
        <v>72</v>
      </c>
      <c r="C2" s="14">
        <v>45423</v>
      </c>
      <c r="D2" s="39" t="s">
        <v>50</v>
      </c>
      <c r="E2" s="15">
        <v>190</v>
      </c>
      <c r="F2" s="15">
        <v>192</v>
      </c>
      <c r="G2" s="15">
        <v>192</v>
      </c>
      <c r="H2" s="15">
        <v>189</v>
      </c>
      <c r="I2" s="15"/>
      <c r="J2" s="15"/>
      <c r="K2" s="18">
        <v>4</v>
      </c>
      <c r="L2" s="18">
        <v>763</v>
      </c>
      <c r="M2" s="19">
        <v>190.75</v>
      </c>
      <c r="N2" s="20">
        <v>2</v>
      </c>
      <c r="O2" s="21">
        <v>192.75</v>
      </c>
    </row>
    <row r="3" spans="1:17" x14ac:dyDescent="0.25">
      <c r="A3" s="23"/>
      <c r="B3" s="24"/>
      <c r="C3" s="25"/>
      <c r="D3" s="26"/>
      <c r="E3" s="27"/>
      <c r="F3" s="27"/>
      <c r="G3" s="27"/>
      <c r="H3" s="27"/>
      <c r="I3" s="27"/>
      <c r="J3" s="27"/>
      <c r="K3" s="28"/>
      <c r="L3" s="28"/>
      <c r="M3" s="29"/>
      <c r="N3" s="30"/>
      <c r="O3" s="31"/>
    </row>
    <row r="4" spans="1:17" x14ac:dyDescent="0.25">
      <c r="K4" s="8">
        <f>SUM(K2:K3)</f>
        <v>4</v>
      </c>
      <c r="L4" s="8">
        <f>SUM(L2:L3)</f>
        <v>763</v>
      </c>
      <c r="M4" s="7">
        <f>SUM(L4/K4)</f>
        <v>190.75</v>
      </c>
      <c r="N4" s="8">
        <f>SUM(N2:N3)</f>
        <v>2</v>
      </c>
      <c r="O4" s="11">
        <f>SUM(M4+N4)</f>
        <v>192.75</v>
      </c>
    </row>
  </sheetData>
  <protectedRanges>
    <protectedRange algorithmName="SHA-512" hashValue="ON39YdpmFHfN9f47KpiRvqrKx0V9+erV1CNkpWzYhW/Qyc6aT8rEyCrvauWSYGZK2ia3o7vd3akF07acHAFpOA==" saltValue="yVW9XmDwTqEnmpSGai0KYg==" spinCount="100000" sqref="B3:C3 I3:J3" name="Range1_20_1_1"/>
    <protectedRange algorithmName="SHA-512" hashValue="ON39YdpmFHfN9f47KpiRvqrKx0V9+erV1CNkpWzYhW/Qyc6aT8rEyCrvauWSYGZK2ia3o7vd3akF07acHAFpOA==" saltValue="yVW9XmDwTqEnmpSGai0KYg==" spinCount="100000" sqref="D3" name="Range1_1_15_1"/>
    <protectedRange algorithmName="SHA-512" hashValue="ON39YdpmFHfN9f47KpiRvqrKx0V9+erV1CNkpWzYhW/Qyc6aT8rEyCrvauWSYGZK2ia3o7vd3akF07acHAFpOA==" saltValue="yVW9XmDwTqEnmpSGai0KYg==" spinCount="100000" sqref="E3:H3" name="Range1_3_4_1_1"/>
  </protectedRanges>
  <conditionalFormatting sqref="E3">
    <cfRule type="top10" dxfId="439" priority="7" rank="1"/>
  </conditionalFormatting>
  <conditionalFormatting sqref="E3:J3">
    <cfRule type="cellIs" dxfId="438" priority="1" operator="greaterThanOrEqual">
      <formula>200</formula>
    </cfRule>
  </conditionalFormatting>
  <conditionalFormatting sqref="F3">
    <cfRule type="top10" dxfId="437" priority="6" rank="1"/>
  </conditionalFormatting>
  <conditionalFormatting sqref="G3">
    <cfRule type="top10" dxfId="436" priority="5" rank="1"/>
  </conditionalFormatting>
  <conditionalFormatting sqref="H3">
    <cfRule type="top10" dxfId="435" priority="4" rank="1"/>
  </conditionalFormatting>
  <conditionalFormatting sqref="I3">
    <cfRule type="top10" dxfId="434" priority="3" rank="1"/>
    <cfRule type="top10" dxfId="433" priority="8" rank="1"/>
  </conditionalFormatting>
  <conditionalFormatting sqref="J3">
    <cfRule type="top10" dxfId="432" priority="2" rank="1"/>
  </conditionalFormatting>
  <hyperlinks>
    <hyperlink ref="Q1" location="'National Rankings'!A1" display="Back to Ranking" xr:uid="{B04254A7-6171-492D-9A27-3F778B2C3EF7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87867F0-49EF-4DDD-8461-18CCEEAD5E50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1327C-679C-4599-94E5-0B0D4DF67ABE}">
  <dimension ref="A1:Q4"/>
  <sheetViews>
    <sheetView workbookViewId="0"/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20</v>
      </c>
    </row>
    <row r="2" spans="1:17" x14ac:dyDescent="0.25">
      <c r="A2" s="12" t="s">
        <v>21</v>
      </c>
      <c r="B2" s="13" t="s">
        <v>43</v>
      </c>
      <c r="C2" s="14">
        <v>45374</v>
      </c>
      <c r="D2" s="36" t="s">
        <v>31</v>
      </c>
      <c r="E2" s="15">
        <v>160</v>
      </c>
      <c r="F2" s="15">
        <v>174</v>
      </c>
      <c r="G2" s="15">
        <v>168</v>
      </c>
      <c r="H2" s="15">
        <v>175</v>
      </c>
      <c r="I2" s="15"/>
      <c r="J2" s="15"/>
      <c r="K2" s="18">
        <v>4</v>
      </c>
      <c r="L2" s="18">
        <v>677</v>
      </c>
      <c r="M2" s="19">
        <v>169.25</v>
      </c>
      <c r="N2" s="20">
        <v>3</v>
      </c>
      <c r="O2" s="21">
        <v>172.25</v>
      </c>
    </row>
    <row r="3" spans="1:17" x14ac:dyDescent="0.25">
      <c r="A3" s="23"/>
      <c r="B3" s="24"/>
      <c r="C3" s="25"/>
      <c r="D3" s="26"/>
      <c r="E3" s="27"/>
      <c r="F3" s="27"/>
      <c r="G3" s="27"/>
      <c r="H3" s="27"/>
      <c r="I3" s="27"/>
      <c r="J3" s="27"/>
      <c r="K3" s="28"/>
      <c r="L3" s="28"/>
      <c r="M3" s="29"/>
      <c r="N3" s="30"/>
      <c r="O3" s="31"/>
    </row>
    <row r="4" spans="1:17" x14ac:dyDescent="0.25">
      <c r="K4" s="8">
        <f>SUM(K2:K3)</f>
        <v>4</v>
      </c>
      <c r="L4" s="8">
        <f>SUM(L2:L3)</f>
        <v>677</v>
      </c>
      <c r="M4" s="7">
        <f>SUM(L4/K4)</f>
        <v>169.25</v>
      </c>
      <c r="N4" s="8">
        <f>SUM(N2:N3)</f>
        <v>3</v>
      </c>
      <c r="O4" s="11">
        <f>SUM(M4+N4)</f>
        <v>172.25</v>
      </c>
    </row>
  </sheetData>
  <protectedRanges>
    <protectedRange algorithmName="SHA-512" hashValue="ON39YdpmFHfN9f47KpiRvqrKx0V9+erV1CNkpWzYhW/Qyc6aT8rEyCrvauWSYGZK2ia3o7vd3akF07acHAFpOA==" saltValue="yVW9XmDwTqEnmpSGai0KYg==" spinCount="100000" sqref="B3:C3 I3:J3" name="Range1_20_1_1"/>
    <protectedRange algorithmName="SHA-512" hashValue="ON39YdpmFHfN9f47KpiRvqrKx0V9+erV1CNkpWzYhW/Qyc6aT8rEyCrvauWSYGZK2ia3o7vd3akF07acHAFpOA==" saltValue="yVW9XmDwTqEnmpSGai0KYg==" spinCount="100000" sqref="D3" name="Range1_1_15_1"/>
    <protectedRange algorithmName="SHA-512" hashValue="ON39YdpmFHfN9f47KpiRvqrKx0V9+erV1CNkpWzYhW/Qyc6aT8rEyCrvauWSYGZK2ia3o7vd3akF07acHAFpOA==" saltValue="yVW9XmDwTqEnmpSGai0KYg==" spinCount="100000" sqref="E3:H3" name="Range1_3_4_1_1"/>
  </protectedRanges>
  <conditionalFormatting sqref="E3">
    <cfRule type="top10" dxfId="647" priority="7" rank="1"/>
  </conditionalFormatting>
  <conditionalFormatting sqref="E3:J3">
    <cfRule type="cellIs" dxfId="646" priority="1" operator="greaterThanOrEqual">
      <formula>200</formula>
    </cfRule>
  </conditionalFormatting>
  <conditionalFormatting sqref="F3">
    <cfRule type="top10" dxfId="645" priority="6" rank="1"/>
  </conditionalFormatting>
  <conditionalFormatting sqref="G3">
    <cfRule type="top10" dxfId="644" priority="5" rank="1"/>
  </conditionalFormatting>
  <conditionalFormatting sqref="H3">
    <cfRule type="top10" dxfId="643" priority="4" rank="1"/>
  </conditionalFormatting>
  <conditionalFormatting sqref="I3">
    <cfRule type="top10" dxfId="642" priority="3" rank="1"/>
    <cfRule type="top10" dxfId="641" priority="8" rank="1"/>
  </conditionalFormatting>
  <conditionalFormatting sqref="J3">
    <cfRule type="top10" dxfId="640" priority="2" rank="1"/>
  </conditionalFormatting>
  <hyperlinks>
    <hyperlink ref="Q1" location="'National Rankings'!A1" display="Back to Ranking" xr:uid="{36B4DE7B-E7F3-4CE7-AD7E-03EC8B5EABF1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CB9DC9F-287E-4FD3-8AAE-06A9C355E7E0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F39CE-808C-4138-BF96-108A43301508}">
  <dimension ref="A1:Q8"/>
  <sheetViews>
    <sheetView workbookViewId="0">
      <selection activeCell="K9" sqref="K9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20</v>
      </c>
    </row>
    <row r="2" spans="1:17" x14ac:dyDescent="0.25">
      <c r="A2" s="12" t="s">
        <v>21</v>
      </c>
      <c r="B2" s="13" t="s">
        <v>62</v>
      </c>
      <c r="C2" s="14">
        <v>45417</v>
      </c>
      <c r="D2" s="36" t="s">
        <v>69</v>
      </c>
      <c r="E2" s="15">
        <v>192</v>
      </c>
      <c r="F2" s="15">
        <v>186</v>
      </c>
      <c r="G2" s="15">
        <v>185</v>
      </c>
      <c r="H2" s="15">
        <v>192</v>
      </c>
      <c r="I2" s="15"/>
      <c r="J2" s="15"/>
      <c r="K2" s="18">
        <v>4</v>
      </c>
      <c r="L2" s="18">
        <v>755</v>
      </c>
      <c r="M2" s="19">
        <v>188.75</v>
      </c>
      <c r="N2" s="20">
        <v>8</v>
      </c>
      <c r="O2" s="21">
        <v>196.75</v>
      </c>
    </row>
    <row r="3" spans="1:17" x14ac:dyDescent="0.25">
      <c r="A3" s="12" t="s">
        <v>21</v>
      </c>
      <c r="B3" s="13" t="s">
        <v>62</v>
      </c>
      <c r="C3" s="14">
        <v>45452</v>
      </c>
      <c r="D3" s="36" t="s">
        <v>69</v>
      </c>
      <c r="E3" s="15">
        <v>182</v>
      </c>
      <c r="F3" s="15">
        <v>182</v>
      </c>
      <c r="G3" s="15">
        <v>177</v>
      </c>
      <c r="H3" s="15">
        <v>179</v>
      </c>
      <c r="I3" s="15">
        <v>176</v>
      </c>
      <c r="J3" s="15">
        <v>189</v>
      </c>
      <c r="K3" s="18">
        <v>6</v>
      </c>
      <c r="L3" s="18">
        <v>1085</v>
      </c>
      <c r="M3" s="19">
        <v>180.83333333333334</v>
      </c>
      <c r="N3" s="20">
        <v>6</v>
      </c>
      <c r="O3" s="21">
        <v>186.83333333333334</v>
      </c>
    </row>
    <row r="4" spans="1:17" x14ac:dyDescent="0.25">
      <c r="A4" s="12" t="s">
        <v>21</v>
      </c>
      <c r="B4" s="13" t="s">
        <v>62</v>
      </c>
      <c r="C4" s="14">
        <v>45508</v>
      </c>
      <c r="D4" s="36" t="s">
        <v>69</v>
      </c>
      <c r="E4" s="15">
        <v>190</v>
      </c>
      <c r="F4" s="15">
        <v>191</v>
      </c>
      <c r="G4" s="15">
        <v>191</v>
      </c>
      <c r="H4" s="15">
        <v>187.001</v>
      </c>
      <c r="I4" s="15"/>
      <c r="J4" s="15"/>
      <c r="K4" s="18">
        <v>4</v>
      </c>
      <c r="L4" s="18">
        <v>759.00099999999998</v>
      </c>
      <c r="M4" s="19">
        <v>189.75024999999999</v>
      </c>
      <c r="N4" s="20">
        <v>9</v>
      </c>
      <c r="O4" s="21">
        <v>198.75024999999999</v>
      </c>
    </row>
    <row r="5" spans="1:17" x14ac:dyDescent="0.25">
      <c r="A5" s="12" t="s">
        <v>21</v>
      </c>
      <c r="B5" s="13" t="s">
        <v>62</v>
      </c>
      <c r="C5" s="14">
        <v>45543</v>
      </c>
      <c r="D5" s="36" t="s">
        <v>69</v>
      </c>
      <c r="E5" s="15">
        <v>185</v>
      </c>
      <c r="F5" s="15">
        <v>182</v>
      </c>
      <c r="G5" s="15">
        <v>185</v>
      </c>
      <c r="H5" s="15">
        <v>178</v>
      </c>
      <c r="I5" s="15"/>
      <c r="J5" s="15"/>
      <c r="K5" s="18">
        <v>4</v>
      </c>
      <c r="L5" s="18">
        <v>730</v>
      </c>
      <c r="M5" s="19">
        <v>182.5</v>
      </c>
      <c r="N5" s="20">
        <v>6</v>
      </c>
      <c r="O5" s="21">
        <v>188.5</v>
      </c>
    </row>
    <row r="6" spans="1:17" x14ac:dyDescent="0.25">
      <c r="A6" s="12" t="s">
        <v>21</v>
      </c>
      <c r="B6" s="13" t="s">
        <v>62</v>
      </c>
      <c r="C6" s="14">
        <v>45564</v>
      </c>
      <c r="D6" s="36" t="s">
        <v>69</v>
      </c>
      <c r="E6" s="15">
        <v>186</v>
      </c>
      <c r="F6" s="15">
        <v>182</v>
      </c>
      <c r="G6" s="15">
        <v>185</v>
      </c>
      <c r="H6" s="15">
        <v>189</v>
      </c>
      <c r="I6" s="15"/>
      <c r="J6" s="15"/>
      <c r="K6" s="18">
        <v>4</v>
      </c>
      <c r="L6" s="18">
        <v>742</v>
      </c>
      <c r="M6" s="19">
        <v>185.5</v>
      </c>
      <c r="N6" s="20">
        <v>5</v>
      </c>
      <c r="O6" s="21">
        <v>190.5</v>
      </c>
    </row>
    <row r="7" spans="1:17" x14ac:dyDescent="0.25">
      <c r="A7" s="23"/>
      <c r="B7" s="24"/>
      <c r="C7" s="25"/>
      <c r="D7" s="26"/>
      <c r="E7" s="27"/>
      <c r="F7" s="27"/>
      <c r="G7" s="27"/>
      <c r="H7" s="27"/>
      <c r="I7" s="27"/>
      <c r="J7" s="27"/>
      <c r="K7" s="28"/>
      <c r="L7" s="28"/>
      <c r="M7" s="29"/>
      <c r="N7" s="30"/>
      <c r="O7" s="31"/>
    </row>
    <row r="8" spans="1:17" x14ac:dyDescent="0.25">
      <c r="K8" s="8">
        <f>SUM(K2:K7)</f>
        <v>22</v>
      </c>
      <c r="L8" s="8">
        <f>SUM(L2:L7)</f>
        <v>4071.0010000000002</v>
      </c>
      <c r="M8" s="7">
        <f>SUM(L8/K8)</f>
        <v>185.0455</v>
      </c>
      <c r="N8" s="8">
        <f>SUM(N2:N7)</f>
        <v>34</v>
      </c>
      <c r="O8" s="11">
        <f>SUM(M8+N8)</f>
        <v>219.0455</v>
      </c>
    </row>
  </sheetData>
  <protectedRanges>
    <protectedRange algorithmName="SHA-512" hashValue="ON39YdpmFHfN9f47KpiRvqrKx0V9+erV1CNkpWzYhW/Qyc6aT8rEyCrvauWSYGZK2ia3o7vd3akF07acHAFpOA==" saltValue="yVW9XmDwTqEnmpSGai0KYg==" spinCount="100000" sqref="B7:C7 I7:J7" name="Range1_20_1_1"/>
    <protectedRange algorithmName="SHA-512" hashValue="ON39YdpmFHfN9f47KpiRvqrKx0V9+erV1CNkpWzYhW/Qyc6aT8rEyCrvauWSYGZK2ia3o7vd3akF07acHAFpOA==" saltValue="yVW9XmDwTqEnmpSGai0KYg==" spinCount="100000" sqref="D7" name="Range1_1_15_1"/>
    <protectedRange algorithmName="SHA-512" hashValue="ON39YdpmFHfN9f47KpiRvqrKx0V9+erV1CNkpWzYhW/Qyc6aT8rEyCrvauWSYGZK2ia3o7vd3akF07acHAFpOA==" saltValue="yVW9XmDwTqEnmpSGai0KYg==" spinCount="100000" sqref="E7:H7" name="Range1_3_4_1_1"/>
    <protectedRange algorithmName="SHA-512" hashValue="ON39YdpmFHfN9f47KpiRvqrKx0V9+erV1CNkpWzYhW/Qyc6aT8rEyCrvauWSYGZK2ia3o7vd3akF07acHAFpOA==" saltValue="yVW9XmDwTqEnmpSGai0KYg==" spinCount="100000" sqref="B2:C2" name="Range1_3"/>
    <protectedRange algorithmName="SHA-512" hashValue="ON39YdpmFHfN9f47KpiRvqrKx0V9+erV1CNkpWzYhW/Qyc6aT8rEyCrvauWSYGZK2ia3o7vd3akF07acHAFpOA==" saltValue="yVW9XmDwTqEnmpSGai0KYg==" spinCount="100000" sqref="D2" name="Range1_1_2"/>
    <protectedRange algorithmName="SHA-512" hashValue="ON39YdpmFHfN9f47KpiRvqrKx0V9+erV1CNkpWzYhW/Qyc6aT8rEyCrvauWSYGZK2ia3o7vd3akF07acHAFpOA==" saltValue="yVW9XmDwTqEnmpSGai0KYg==" spinCount="100000" sqref="E2:J2" name="Range1_5"/>
  </protectedRanges>
  <conditionalFormatting sqref="E7">
    <cfRule type="top10" dxfId="431" priority="7" rank="1"/>
  </conditionalFormatting>
  <conditionalFormatting sqref="E7:J7">
    <cfRule type="cellIs" dxfId="430" priority="1" operator="greaterThanOrEqual">
      <formula>200</formula>
    </cfRule>
  </conditionalFormatting>
  <conditionalFormatting sqref="F7">
    <cfRule type="top10" dxfId="429" priority="6" rank="1"/>
  </conditionalFormatting>
  <conditionalFormatting sqref="G7">
    <cfRule type="top10" dxfId="428" priority="5" rank="1"/>
  </conditionalFormatting>
  <conditionalFormatting sqref="H7">
    <cfRule type="top10" dxfId="427" priority="4" rank="1"/>
  </conditionalFormatting>
  <conditionalFormatting sqref="I7">
    <cfRule type="top10" dxfId="426" priority="3" rank="1"/>
    <cfRule type="top10" dxfId="425" priority="8" rank="1"/>
  </conditionalFormatting>
  <conditionalFormatting sqref="J7">
    <cfRule type="top10" dxfId="424" priority="2" rank="1"/>
  </conditionalFormatting>
  <hyperlinks>
    <hyperlink ref="Q1" location="'National Rankings'!A1" display="Back to Ranking" xr:uid="{FC1F2CE8-6B54-4C31-B5D5-AFF3D48E0106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225F0CE-EC81-41E3-9C7B-90D5E14BE2B3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7654A-4363-48F2-9A66-DC5435CEA86E}">
  <dimension ref="A1:Q8"/>
  <sheetViews>
    <sheetView workbookViewId="0">
      <selection activeCell="K9" sqref="K9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20</v>
      </c>
    </row>
    <row r="2" spans="1:17" x14ac:dyDescent="0.25">
      <c r="A2" s="12" t="s">
        <v>21</v>
      </c>
      <c r="B2" s="13" t="s">
        <v>63</v>
      </c>
      <c r="C2" s="14">
        <v>45417</v>
      </c>
      <c r="D2" s="36" t="s">
        <v>69</v>
      </c>
      <c r="E2" s="15">
        <v>190</v>
      </c>
      <c r="F2" s="15">
        <v>189</v>
      </c>
      <c r="G2" s="15">
        <v>194</v>
      </c>
      <c r="H2" s="15">
        <v>184</v>
      </c>
      <c r="I2" s="15"/>
      <c r="J2" s="15"/>
      <c r="K2" s="18">
        <v>4</v>
      </c>
      <c r="L2" s="18">
        <v>757</v>
      </c>
      <c r="M2" s="19">
        <v>189.25</v>
      </c>
      <c r="N2" s="20">
        <v>9</v>
      </c>
      <c r="O2" s="21">
        <v>198.25</v>
      </c>
    </row>
    <row r="3" spans="1:17" x14ac:dyDescent="0.25">
      <c r="A3" s="12" t="s">
        <v>19</v>
      </c>
      <c r="B3" s="13" t="s">
        <v>63</v>
      </c>
      <c r="C3" s="14">
        <v>45452</v>
      </c>
      <c r="D3" s="36" t="s">
        <v>69</v>
      </c>
      <c r="E3" s="15">
        <v>193</v>
      </c>
      <c r="F3" s="15">
        <v>180</v>
      </c>
      <c r="G3" s="15">
        <v>188</v>
      </c>
      <c r="H3" s="15">
        <v>188</v>
      </c>
      <c r="I3" s="15">
        <v>192</v>
      </c>
      <c r="J3" s="15">
        <v>190</v>
      </c>
      <c r="K3" s="18">
        <v>6</v>
      </c>
      <c r="L3" s="18">
        <v>1131</v>
      </c>
      <c r="M3" s="19">
        <v>188.5</v>
      </c>
      <c r="N3" s="20">
        <v>18</v>
      </c>
      <c r="O3" s="21">
        <v>206.5</v>
      </c>
    </row>
    <row r="4" spans="1:17" x14ac:dyDescent="0.25">
      <c r="A4" s="12" t="s">
        <v>21</v>
      </c>
      <c r="B4" s="13" t="s">
        <v>63</v>
      </c>
      <c r="C4" s="14">
        <v>45494</v>
      </c>
      <c r="D4" s="36" t="s">
        <v>69</v>
      </c>
      <c r="E4" s="15">
        <v>189</v>
      </c>
      <c r="F4" s="15">
        <v>192</v>
      </c>
      <c r="G4" s="15">
        <v>193</v>
      </c>
      <c r="H4" s="15">
        <v>193</v>
      </c>
      <c r="I4" s="15"/>
      <c r="J4" s="15"/>
      <c r="K4" s="18">
        <v>4</v>
      </c>
      <c r="L4" s="18">
        <v>767</v>
      </c>
      <c r="M4" s="19">
        <v>191.75</v>
      </c>
      <c r="N4" s="20">
        <v>5</v>
      </c>
      <c r="O4" s="21">
        <v>196.75</v>
      </c>
    </row>
    <row r="5" spans="1:17" x14ac:dyDescent="0.25">
      <c r="A5" s="12" t="s">
        <v>21</v>
      </c>
      <c r="B5" s="13" t="s">
        <v>63</v>
      </c>
      <c r="C5" s="14">
        <v>45508</v>
      </c>
      <c r="D5" s="36" t="s">
        <v>69</v>
      </c>
      <c r="E5" s="15">
        <v>189</v>
      </c>
      <c r="F5" s="15">
        <v>192.001</v>
      </c>
      <c r="G5" s="15">
        <v>183</v>
      </c>
      <c r="H5" s="15">
        <v>184</v>
      </c>
      <c r="I5" s="15"/>
      <c r="J5" s="15"/>
      <c r="K5" s="18">
        <v>4</v>
      </c>
      <c r="L5" s="18">
        <v>748.00099999999998</v>
      </c>
      <c r="M5" s="19">
        <v>187.00024999999999</v>
      </c>
      <c r="N5" s="20">
        <v>5</v>
      </c>
      <c r="O5" s="21">
        <v>192.00024999999999</v>
      </c>
    </row>
    <row r="6" spans="1:17" x14ac:dyDescent="0.25">
      <c r="A6" s="12" t="s">
        <v>21</v>
      </c>
      <c r="B6" s="13" t="s">
        <v>63</v>
      </c>
      <c r="C6" s="14">
        <v>45543</v>
      </c>
      <c r="D6" s="36" t="s">
        <v>69</v>
      </c>
      <c r="E6" s="15">
        <v>183</v>
      </c>
      <c r="F6" s="15">
        <v>184</v>
      </c>
      <c r="G6" s="15">
        <v>186</v>
      </c>
      <c r="H6" s="15">
        <v>183</v>
      </c>
      <c r="I6" s="15"/>
      <c r="J6" s="15"/>
      <c r="K6" s="18">
        <v>4</v>
      </c>
      <c r="L6" s="18">
        <v>736</v>
      </c>
      <c r="M6" s="19">
        <v>184</v>
      </c>
      <c r="N6" s="20">
        <v>11</v>
      </c>
      <c r="O6" s="21">
        <v>195</v>
      </c>
    </row>
    <row r="7" spans="1:17" x14ac:dyDescent="0.25">
      <c r="A7" s="23"/>
      <c r="B7" s="24"/>
      <c r="C7" s="25"/>
      <c r="D7" s="26"/>
      <c r="E7" s="27"/>
      <c r="F7" s="27"/>
      <c r="G7" s="27"/>
      <c r="H7" s="27"/>
      <c r="I7" s="27"/>
      <c r="J7" s="27"/>
      <c r="K7" s="28"/>
      <c r="L7" s="28"/>
      <c r="M7" s="29"/>
      <c r="N7" s="30"/>
      <c r="O7" s="31"/>
    </row>
    <row r="8" spans="1:17" x14ac:dyDescent="0.25">
      <c r="K8" s="8">
        <f>SUM(K2:K7)</f>
        <v>22</v>
      </c>
      <c r="L8" s="8">
        <f>SUM(L2:L7)</f>
        <v>4139.0010000000002</v>
      </c>
      <c r="M8" s="7">
        <f>SUM(L8/K8)</f>
        <v>188.1364090909091</v>
      </c>
      <c r="N8" s="8">
        <f>SUM(N2:N7)</f>
        <v>48</v>
      </c>
      <c r="O8" s="11">
        <f>SUM(M8+N8)</f>
        <v>236.1364090909091</v>
      </c>
    </row>
  </sheetData>
  <protectedRanges>
    <protectedRange algorithmName="SHA-512" hashValue="ON39YdpmFHfN9f47KpiRvqrKx0V9+erV1CNkpWzYhW/Qyc6aT8rEyCrvauWSYGZK2ia3o7vd3akF07acHAFpOA==" saltValue="yVW9XmDwTqEnmpSGai0KYg==" spinCount="100000" sqref="B7:C7 I7:J7" name="Range1_20_1_1"/>
    <protectedRange algorithmName="SHA-512" hashValue="ON39YdpmFHfN9f47KpiRvqrKx0V9+erV1CNkpWzYhW/Qyc6aT8rEyCrvauWSYGZK2ia3o7vd3akF07acHAFpOA==" saltValue="yVW9XmDwTqEnmpSGai0KYg==" spinCount="100000" sqref="D7" name="Range1_1_15_1"/>
    <protectedRange algorithmName="SHA-512" hashValue="ON39YdpmFHfN9f47KpiRvqrKx0V9+erV1CNkpWzYhW/Qyc6aT8rEyCrvauWSYGZK2ia3o7vd3akF07acHAFpOA==" saltValue="yVW9XmDwTqEnmpSGai0KYg==" spinCount="100000" sqref="E7:H7" name="Range1_3_4_1_1"/>
    <protectedRange algorithmName="SHA-512" hashValue="ON39YdpmFHfN9f47KpiRvqrKx0V9+erV1CNkpWzYhW/Qyc6aT8rEyCrvauWSYGZK2ia3o7vd3akF07acHAFpOA==" saltValue="yVW9XmDwTqEnmpSGai0KYg==" spinCount="100000" sqref="B2:C2" name="Range1_3"/>
    <protectedRange algorithmName="SHA-512" hashValue="ON39YdpmFHfN9f47KpiRvqrKx0V9+erV1CNkpWzYhW/Qyc6aT8rEyCrvauWSYGZK2ia3o7vd3akF07acHAFpOA==" saltValue="yVW9XmDwTqEnmpSGai0KYg==" spinCount="100000" sqref="D2" name="Range1_1_2"/>
    <protectedRange algorithmName="SHA-512" hashValue="ON39YdpmFHfN9f47KpiRvqrKx0V9+erV1CNkpWzYhW/Qyc6aT8rEyCrvauWSYGZK2ia3o7vd3akF07acHAFpOA==" saltValue="yVW9XmDwTqEnmpSGai0KYg==" spinCount="100000" sqref="E2:J2" name="Range1_5"/>
  </protectedRanges>
  <conditionalFormatting sqref="E7">
    <cfRule type="top10" dxfId="423" priority="7" rank="1"/>
  </conditionalFormatting>
  <conditionalFormatting sqref="E7:J7">
    <cfRule type="cellIs" dxfId="422" priority="1" operator="greaterThanOrEqual">
      <formula>200</formula>
    </cfRule>
  </conditionalFormatting>
  <conditionalFormatting sqref="F7">
    <cfRule type="top10" dxfId="421" priority="6" rank="1"/>
  </conditionalFormatting>
  <conditionalFormatting sqref="G7">
    <cfRule type="top10" dxfId="420" priority="5" rank="1"/>
  </conditionalFormatting>
  <conditionalFormatting sqref="H7">
    <cfRule type="top10" dxfId="419" priority="4" rank="1"/>
  </conditionalFormatting>
  <conditionalFormatting sqref="I7">
    <cfRule type="top10" dxfId="418" priority="3" rank="1"/>
    <cfRule type="top10" dxfId="417" priority="8" rank="1"/>
  </conditionalFormatting>
  <conditionalFormatting sqref="J7">
    <cfRule type="top10" dxfId="416" priority="2" rank="1"/>
  </conditionalFormatting>
  <hyperlinks>
    <hyperlink ref="Q1" location="'National Rankings'!A1" display="Back to Ranking" xr:uid="{752C645C-3851-46BE-A1D2-2BE5F925C126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1C02B65-3112-4191-A50F-AB619FB91A68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B8854-7EFE-45D0-A169-63D91549C9F0}">
  <dimension ref="A1:Q4"/>
  <sheetViews>
    <sheetView workbookViewId="0"/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20</v>
      </c>
    </row>
    <row r="2" spans="1:17" x14ac:dyDescent="0.25">
      <c r="A2" s="12" t="s">
        <v>21</v>
      </c>
      <c r="B2" s="13" t="s">
        <v>124</v>
      </c>
      <c r="C2" s="14">
        <v>45563</v>
      </c>
      <c r="D2" s="39" t="s">
        <v>81</v>
      </c>
      <c r="E2" s="15">
        <v>192</v>
      </c>
      <c r="F2" s="15">
        <v>193</v>
      </c>
      <c r="G2" s="15">
        <v>195</v>
      </c>
      <c r="H2" s="15">
        <v>192</v>
      </c>
      <c r="I2" s="15"/>
      <c r="J2" s="15"/>
      <c r="K2" s="18">
        <v>4</v>
      </c>
      <c r="L2" s="18">
        <v>772</v>
      </c>
      <c r="M2" s="19">
        <v>193</v>
      </c>
      <c r="N2" s="20">
        <v>4</v>
      </c>
      <c r="O2" s="21">
        <v>197</v>
      </c>
    </row>
    <row r="3" spans="1:17" x14ac:dyDescent="0.25">
      <c r="A3" s="23"/>
      <c r="B3" s="24"/>
      <c r="C3" s="25"/>
      <c r="D3" s="26"/>
      <c r="E3" s="27"/>
      <c r="F3" s="27"/>
      <c r="G3" s="27"/>
      <c r="H3" s="27"/>
      <c r="I3" s="27"/>
      <c r="J3" s="27"/>
      <c r="K3" s="28"/>
      <c r="L3" s="28"/>
      <c r="M3" s="29"/>
      <c r="N3" s="30"/>
      <c r="O3" s="31"/>
    </row>
    <row r="4" spans="1:17" x14ac:dyDescent="0.25">
      <c r="K4" s="8">
        <f>SUM(K2:K3)</f>
        <v>4</v>
      </c>
      <c r="L4" s="8">
        <f>SUM(L2:L3)</f>
        <v>772</v>
      </c>
      <c r="M4" s="7">
        <f>SUM(L4/K4)</f>
        <v>193</v>
      </c>
      <c r="N4" s="8">
        <f>SUM(N2:N3)</f>
        <v>4</v>
      </c>
      <c r="O4" s="11">
        <f>SUM(M4+N4)</f>
        <v>197</v>
      </c>
    </row>
  </sheetData>
  <protectedRanges>
    <protectedRange algorithmName="SHA-512" hashValue="ON39YdpmFHfN9f47KpiRvqrKx0V9+erV1CNkpWzYhW/Qyc6aT8rEyCrvauWSYGZK2ia3o7vd3akF07acHAFpOA==" saltValue="yVW9XmDwTqEnmpSGai0KYg==" spinCount="100000" sqref="B3:C3 I3:J3" name="Range1_20_1_1"/>
    <protectedRange algorithmName="SHA-512" hashValue="ON39YdpmFHfN9f47KpiRvqrKx0V9+erV1CNkpWzYhW/Qyc6aT8rEyCrvauWSYGZK2ia3o7vd3akF07acHAFpOA==" saltValue="yVW9XmDwTqEnmpSGai0KYg==" spinCount="100000" sqref="D3" name="Range1_1_15_1"/>
    <protectedRange algorithmName="SHA-512" hashValue="ON39YdpmFHfN9f47KpiRvqrKx0V9+erV1CNkpWzYhW/Qyc6aT8rEyCrvauWSYGZK2ia3o7vd3akF07acHAFpOA==" saltValue="yVW9XmDwTqEnmpSGai0KYg==" spinCount="100000" sqref="E3:H3" name="Range1_3_4_1_1"/>
  </protectedRanges>
  <conditionalFormatting sqref="E3">
    <cfRule type="top10" dxfId="415" priority="7" rank="1"/>
  </conditionalFormatting>
  <conditionalFormatting sqref="E3:J3">
    <cfRule type="cellIs" dxfId="414" priority="1" operator="greaterThanOrEqual">
      <formula>200</formula>
    </cfRule>
  </conditionalFormatting>
  <conditionalFormatting sqref="F3">
    <cfRule type="top10" dxfId="413" priority="6" rank="1"/>
  </conditionalFormatting>
  <conditionalFormatting sqref="G3">
    <cfRule type="top10" dxfId="412" priority="5" rank="1"/>
  </conditionalFormatting>
  <conditionalFormatting sqref="H3">
    <cfRule type="top10" dxfId="411" priority="4" rank="1"/>
  </conditionalFormatting>
  <conditionalFormatting sqref="I3">
    <cfRule type="top10" dxfId="410" priority="3" rank="1"/>
    <cfRule type="top10" dxfId="409" priority="8" rank="1"/>
  </conditionalFormatting>
  <conditionalFormatting sqref="J3">
    <cfRule type="top10" dxfId="408" priority="2" rank="1"/>
  </conditionalFormatting>
  <hyperlinks>
    <hyperlink ref="Q1" location="'National Rankings'!A1" display="Back to Ranking" xr:uid="{241DB79B-C58A-464E-AAB8-B1BF3FAF1DD4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1C6134B-258F-4B4F-A338-129DD7A96921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D73E3-FA06-4380-84D6-1F7F5DAE75BD}">
  <dimension ref="A1:Q4"/>
  <sheetViews>
    <sheetView workbookViewId="0"/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20</v>
      </c>
    </row>
    <row r="2" spans="1:17" x14ac:dyDescent="0.25">
      <c r="A2" s="12" t="s">
        <v>21</v>
      </c>
      <c r="B2" s="13" t="s">
        <v>83</v>
      </c>
      <c r="C2" s="14">
        <v>45429</v>
      </c>
      <c r="D2" s="36" t="s">
        <v>54</v>
      </c>
      <c r="E2" s="15">
        <v>166</v>
      </c>
      <c r="F2" s="15">
        <v>163</v>
      </c>
      <c r="G2" s="15">
        <v>149</v>
      </c>
      <c r="H2" s="15">
        <v>163</v>
      </c>
      <c r="I2" s="15"/>
      <c r="J2" s="15"/>
      <c r="K2" s="18">
        <v>4</v>
      </c>
      <c r="L2" s="18">
        <v>641</v>
      </c>
      <c r="M2" s="19">
        <v>160.25</v>
      </c>
      <c r="N2" s="20">
        <v>4</v>
      </c>
      <c r="O2" s="21">
        <v>164.25</v>
      </c>
    </row>
    <row r="3" spans="1:17" x14ac:dyDescent="0.25">
      <c r="A3" s="23"/>
      <c r="B3" s="24"/>
      <c r="C3" s="25"/>
      <c r="D3" s="26"/>
      <c r="E3" s="27"/>
      <c r="F3" s="27"/>
      <c r="G3" s="27"/>
      <c r="H3" s="27"/>
      <c r="I3" s="27"/>
      <c r="J3" s="27"/>
      <c r="K3" s="28"/>
      <c r="L3" s="28"/>
      <c r="M3" s="29"/>
      <c r="N3" s="30"/>
      <c r="O3" s="31"/>
    </row>
    <row r="4" spans="1:17" x14ac:dyDescent="0.25">
      <c r="K4" s="8">
        <f>SUM(K2:K3)</f>
        <v>4</v>
      </c>
      <c r="L4" s="8">
        <f>SUM(L2:L3)</f>
        <v>641</v>
      </c>
      <c r="M4" s="7">
        <f>SUM(L4/K4)</f>
        <v>160.25</v>
      </c>
      <c r="N4" s="8">
        <f>SUM(N2:N3)</f>
        <v>4</v>
      </c>
      <c r="O4" s="11">
        <f>SUM(M4+N4)</f>
        <v>164.25</v>
      </c>
    </row>
  </sheetData>
  <protectedRanges>
    <protectedRange algorithmName="SHA-512" hashValue="ON39YdpmFHfN9f47KpiRvqrKx0V9+erV1CNkpWzYhW/Qyc6aT8rEyCrvauWSYGZK2ia3o7vd3akF07acHAFpOA==" saltValue="yVW9XmDwTqEnmpSGai0KYg==" spinCount="100000" sqref="B3:C3 I3:J3" name="Range1_20_1_1"/>
    <protectedRange algorithmName="SHA-512" hashValue="ON39YdpmFHfN9f47KpiRvqrKx0V9+erV1CNkpWzYhW/Qyc6aT8rEyCrvauWSYGZK2ia3o7vd3akF07acHAFpOA==" saltValue="yVW9XmDwTqEnmpSGai0KYg==" spinCount="100000" sqref="D3" name="Range1_1_15_1"/>
    <protectedRange algorithmName="SHA-512" hashValue="ON39YdpmFHfN9f47KpiRvqrKx0V9+erV1CNkpWzYhW/Qyc6aT8rEyCrvauWSYGZK2ia3o7vd3akF07acHAFpOA==" saltValue="yVW9XmDwTqEnmpSGai0KYg==" spinCount="100000" sqref="E3:H3" name="Range1_3_4_1_1"/>
  </protectedRanges>
  <conditionalFormatting sqref="E3">
    <cfRule type="top10" dxfId="407" priority="7" rank="1"/>
  </conditionalFormatting>
  <conditionalFormatting sqref="E3:J3">
    <cfRule type="cellIs" dxfId="406" priority="1" operator="greaterThanOrEqual">
      <formula>200</formula>
    </cfRule>
  </conditionalFormatting>
  <conditionalFormatting sqref="F3">
    <cfRule type="top10" dxfId="405" priority="6" rank="1"/>
  </conditionalFormatting>
  <conditionalFormatting sqref="G3">
    <cfRule type="top10" dxfId="404" priority="5" rank="1"/>
  </conditionalFormatting>
  <conditionalFormatting sqref="H3">
    <cfRule type="top10" dxfId="403" priority="4" rank="1"/>
  </conditionalFormatting>
  <conditionalFormatting sqref="I3">
    <cfRule type="top10" dxfId="402" priority="3" rank="1"/>
    <cfRule type="top10" dxfId="401" priority="8" rank="1"/>
  </conditionalFormatting>
  <conditionalFormatting sqref="J3">
    <cfRule type="top10" dxfId="400" priority="2" rank="1"/>
  </conditionalFormatting>
  <hyperlinks>
    <hyperlink ref="Q1" location="'National Rankings'!A1" display="Back to Ranking" xr:uid="{E6966C7B-754C-438F-8F1A-3A2FD2F1850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702432F-028C-41AD-86AF-28C2631DB7D7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FF0BE-6C81-483A-9152-825DFEAF904E}">
  <dimension ref="A1:Q13"/>
  <sheetViews>
    <sheetView workbookViewId="0">
      <selection activeCell="K14" sqref="K14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20</v>
      </c>
    </row>
    <row r="2" spans="1:17" x14ac:dyDescent="0.25">
      <c r="A2" s="12" t="s">
        <v>21</v>
      </c>
      <c r="B2" s="13" t="s">
        <v>51</v>
      </c>
      <c r="C2" s="14">
        <v>45395</v>
      </c>
      <c r="D2" s="39" t="s">
        <v>50</v>
      </c>
      <c r="E2" s="15">
        <v>190</v>
      </c>
      <c r="F2" s="15">
        <v>192</v>
      </c>
      <c r="G2" s="15">
        <v>189</v>
      </c>
      <c r="H2" s="15">
        <v>191</v>
      </c>
      <c r="I2" s="15"/>
      <c r="J2" s="15"/>
      <c r="K2" s="18">
        <v>4</v>
      </c>
      <c r="L2" s="18">
        <v>762</v>
      </c>
      <c r="M2" s="19">
        <v>190.5</v>
      </c>
      <c r="N2" s="20">
        <v>4</v>
      </c>
      <c r="O2" s="21">
        <v>194.5</v>
      </c>
    </row>
    <row r="3" spans="1:17" x14ac:dyDescent="0.25">
      <c r="A3" s="12" t="s">
        <v>21</v>
      </c>
      <c r="B3" s="13" t="s">
        <v>51</v>
      </c>
      <c r="C3" s="14">
        <v>45423</v>
      </c>
      <c r="D3" s="39" t="s">
        <v>50</v>
      </c>
      <c r="E3" s="15">
        <v>189</v>
      </c>
      <c r="F3" s="15">
        <v>191</v>
      </c>
      <c r="G3" s="15">
        <v>195</v>
      </c>
      <c r="H3" s="15">
        <v>191</v>
      </c>
      <c r="I3" s="15"/>
      <c r="J3" s="15"/>
      <c r="K3" s="18">
        <v>4</v>
      </c>
      <c r="L3" s="18">
        <v>766</v>
      </c>
      <c r="M3" s="19">
        <v>191.5</v>
      </c>
      <c r="N3" s="20">
        <v>5</v>
      </c>
      <c r="O3" s="21">
        <v>196.5</v>
      </c>
    </row>
    <row r="4" spans="1:17" x14ac:dyDescent="0.25">
      <c r="A4" s="12" t="s">
        <v>21</v>
      </c>
      <c r="B4" s="13" t="s">
        <v>51</v>
      </c>
      <c r="C4" s="14">
        <v>45442</v>
      </c>
      <c r="D4" s="39" t="s">
        <v>50</v>
      </c>
      <c r="E4" s="15">
        <v>195</v>
      </c>
      <c r="F4" s="15">
        <v>195</v>
      </c>
      <c r="G4" s="15"/>
      <c r="H4" s="15"/>
      <c r="I4" s="15"/>
      <c r="J4" s="15"/>
      <c r="K4" s="18">
        <v>2</v>
      </c>
      <c r="L4" s="18">
        <v>390</v>
      </c>
      <c r="M4" s="19">
        <v>195</v>
      </c>
      <c r="N4" s="20">
        <v>5</v>
      </c>
      <c r="O4" s="21">
        <v>200</v>
      </c>
    </row>
    <row r="5" spans="1:17" x14ac:dyDescent="0.25">
      <c r="A5" s="12" t="s">
        <v>19</v>
      </c>
      <c r="B5" s="13" t="s">
        <v>51</v>
      </c>
      <c r="C5" s="14">
        <v>45449</v>
      </c>
      <c r="D5" s="39" t="s">
        <v>50</v>
      </c>
      <c r="E5" s="15">
        <v>198</v>
      </c>
      <c r="F5" s="15">
        <v>198</v>
      </c>
      <c r="G5" s="15"/>
      <c r="H5" s="15"/>
      <c r="I5" s="15"/>
      <c r="J5" s="15"/>
      <c r="K5" s="18">
        <v>2</v>
      </c>
      <c r="L5" s="18">
        <v>396</v>
      </c>
      <c r="M5" s="19">
        <v>198</v>
      </c>
      <c r="N5" s="20">
        <v>9</v>
      </c>
      <c r="O5" s="21">
        <v>207</v>
      </c>
    </row>
    <row r="6" spans="1:17" x14ac:dyDescent="0.25">
      <c r="A6" s="12" t="s">
        <v>19</v>
      </c>
      <c r="B6" s="13" t="s">
        <v>51</v>
      </c>
      <c r="C6" s="14">
        <v>45456</v>
      </c>
      <c r="D6" s="39" t="s">
        <v>50</v>
      </c>
      <c r="E6" s="15">
        <v>192</v>
      </c>
      <c r="F6" s="15">
        <v>192</v>
      </c>
      <c r="G6" s="15"/>
      <c r="H6" s="15"/>
      <c r="I6" s="15"/>
      <c r="J6" s="15"/>
      <c r="K6" s="18">
        <v>2</v>
      </c>
      <c r="L6" s="18">
        <v>384</v>
      </c>
      <c r="M6" s="19">
        <v>192</v>
      </c>
      <c r="N6" s="20">
        <v>4</v>
      </c>
      <c r="O6" s="21">
        <v>196</v>
      </c>
    </row>
    <row r="7" spans="1:17" x14ac:dyDescent="0.25">
      <c r="A7" s="12" t="s">
        <v>21</v>
      </c>
      <c r="B7" s="13" t="s">
        <v>51</v>
      </c>
      <c r="C7" s="14">
        <v>45458</v>
      </c>
      <c r="D7" s="39" t="s">
        <v>50</v>
      </c>
      <c r="E7" s="15">
        <v>191</v>
      </c>
      <c r="F7" s="15">
        <v>194</v>
      </c>
      <c r="G7" s="15">
        <v>185</v>
      </c>
      <c r="H7" s="15">
        <v>190</v>
      </c>
      <c r="I7" s="15"/>
      <c r="J7" s="15"/>
      <c r="K7" s="18">
        <v>4</v>
      </c>
      <c r="L7" s="18">
        <v>760</v>
      </c>
      <c r="M7" s="19">
        <v>190</v>
      </c>
      <c r="N7" s="20">
        <v>3</v>
      </c>
      <c r="O7" s="21">
        <v>193</v>
      </c>
    </row>
    <row r="8" spans="1:17" x14ac:dyDescent="0.25">
      <c r="A8" s="12" t="s">
        <v>19</v>
      </c>
      <c r="B8" s="13" t="s">
        <v>51</v>
      </c>
      <c r="C8" s="14">
        <v>45463</v>
      </c>
      <c r="D8" s="39" t="s">
        <v>50</v>
      </c>
      <c r="E8" s="15">
        <v>191</v>
      </c>
      <c r="F8" s="15">
        <v>196</v>
      </c>
      <c r="G8" s="15"/>
      <c r="H8" s="15"/>
      <c r="I8" s="15"/>
      <c r="J8" s="15"/>
      <c r="K8" s="18">
        <v>2</v>
      </c>
      <c r="L8" s="18">
        <v>387</v>
      </c>
      <c r="M8" s="19">
        <v>193.5</v>
      </c>
      <c r="N8" s="20">
        <v>4</v>
      </c>
      <c r="O8" s="21">
        <v>197.5</v>
      </c>
    </row>
    <row r="9" spans="1:17" x14ac:dyDescent="0.25">
      <c r="A9" s="12" t="s">
        <v>21</v>
      </c>
      <c r="B9" s="13" t="s">
        <v>51</v>
      </c>
      <c r="C9" s="14">
        <v>45470</v>
      </c>
      <c r="D9" s="39" t="s">
        <v>50</v>
      </c>
      <c r="E9" s="15">
        <v>189</v>
      </c>
      <c r="F9" s="15">
        <v>193</v>
      </c>
      <c r="G9" s="15"/>
      <c r="H9" s="15"/>
      <c r="I9" s="15"/>
      <c r="J9" s="15"/>
      <c r="K9" s="18">
        <v>2</v>
      </c>
      <c r="L9" s="18">
        <v>382</v>
      </c>
      <c r="M9" s="19">
        <v>191</v>
      </c>
      <c r="N9" s="20">
        <v>4</v>
      </c>
      <c r="O9" s="21">
        <v>195</v>
      </c>
    </row>
    <row r="10" spans="1:17" x14ac:dyDescent="0.25">
      <c r="A10" s="12" t="s">
        <v>21</v>
      </c>
      <c r="B10" s="13" t="s">
        <v>51</v>
      </c>
      <c r="C10" s="14">
        <v>45514</v>
      </c>
      <c r="D10" s="39" t="s">
        <v>50</v>
      </c>
      <c r="E10" s="15">
        <v>193</v>
      </c>
      <c r="F10" s="15">
        <v>190</v>
      </c>
      <c r="G10" s="15">
        <v>191</v>
      </c>
      <c r="H10" s="15">
        <v>191</v>
      </c>
      <c r="I10" s="15"/>
      <c r="J10" s="15"/>
      <c r="K10" s="18">
        <v>4</v>
      </c>
      <c r="L10" s="18">
        <v>765</v>
      </c>
      <c r="M10" s="19">
        <v>191.25</v>
      </c>
      <c r="N10" s="20">
        <v>8</v>
      </c>
      <c r="O10" s="21">
        <v>199.25</v>
      </c>
    </row>
    <row r="11" spans="1:17" x14ac:dyDescent="0.25">
      <c r="A11" s="12" t="s">
        <v>21</v>
      </c>
      <c r="B11" s="13" t="s">
        <v>51</v>
      </c>
      <c r="C11" s="14">
        <v>45584</v>
      </c>
      <c r="D11" s="39" t="s">
        <v>50</v>
      </c>
      <c r="E11" s="15">
        <v>193</v>
      </c>
      <c r="F11" s="15">
        <v>193</v>
      </c>
      <c r="G11" s="15">
        <v>195</v>
      </c>
      <c r="H11" s="15">
        <v>190</v>
      </c>
      <c r="I11" s="15"/>
      <c r="J11" s="15"/>
      <c r="K11" s="18">
        <v>4</v>
      </c>
      <c r="L11" s="18">
        <v>771</v>
      </c>
      <c r="M11" s="19">
        <v>192.75</v>
      </c>
      <c r="N11" s="20">
        <v>13</v>
      </c>
      <c r="O11" s="21">
        <v>205.75</v>
      </c>
    </row>
    <row r="12" spans="1:17" x14ac:dyDescent="0.25">
      <c r="A12" s="23"/>
      <c r="B12" s="24"/>
      <c r="C12" s="25"/>
      <c r="D12" s="26"/>
      <c r="E12" s="27"/>
      <c r="F12" s="27"/>
      <c r="G12" s="27"/>
      <c r="H12" s="27"/>
      <c r="I12" s="27"/>
      <c r="J12" s="27"/>
      <c r="K12" s="28"/>
      <c r="L12" s="28"/>
      <c r="M12" s="29"/>
      <c r="N12" s="30"/>
      <c r="O12" s="31"/>
    </row>
    <row r="13" spans="1:17" x14ac:dyDescent="0.25">
      <c r="K13" s="8">
        <f>SUM(K2:K12)</f>
        <v>30</v>
      </c>
      <c r="L13" s="8">
        <f>SUM(L2:L12)</f>
        <v>5763</v>
      </c>
      <c r="M13" s="7">
        <f>SUM(L13/K13)</f>
        <v>192.1</v>
      </c>
      <c r="N13" s="8">
        <f>SUM(N2:N12)</f>
        <v>59</v>
      </c>
      <c r="O13" s="11">
        <f>SUM(M13+N13)</f>
        <v>251.1</v>
      </c>
    </row>
  </sheetData>
  <protectedRanges>
    <protectedRange algorithmName="SHA-512" hashValue="ON39YdpmFHfN9f47KpiRvqrKx0V9+erV1CNkpWzYhW/Qyc6aT8rEyCrvauWSYGZK2ia3o7vd3akF07acHAFpOA==" saltValue="yVW9XmDwTqEnmpSGai0KYg==" spinCount="100000" sqref="B12:C12 I12:J12" name="Range1_20_1_1"/>
    <protectedRange algorithmName="SHA-512" hashValue="ON39YdpmFHfN9f47KpiRvqrKx0V9+erV1CNkpWzYhW/Qyc6aT8rEyCrvauWSYGZK2ia3o7vd3akF07acHAFpOA==" saltValue="yVW9XmDwTqEnmpSGai0KYg==" spinCount="100000" sqref="D12" name="Range1_1_15_1"/>
    <protectedRange algorithmName="SHA-512" hashValue="ON39YdpmFHfN9f47KpiRvqrKx0V9+erV1CNkpWzYhW/Qyc6aT8rEyCrvauWSYGZK2ia3o7vd3akF07acHAFpOA==" saltValue="yVW9XmDwTqEnmpSGai0KYg==" spinCount="100000" sqref="E12:H12" name="Range1_3_4_1_1"/>
    <protectedRange algorithmName="SHA-512" hashValue="ON39YdpmFHfN9f47KpiRvqrKx0V9+erV1CNkpWzYhW/Qyc6aT8rEyCrvauWSYGZK2ia3o7vd3akF07acHAFpOA==" saltValue="yVW9XmDwTqEnmpSGai0KYg==" spinCount="100000" sqref="C4" name="Range1_7_3"/>
    <protectedRange algorithmName="SHA-512" hashValue="ON39YdpmFHfN9f47KpiRvqrKx0V9+erV1CNkpWzYhW/Qyc6aT8rEyCrvauWSYGZK2ia3o7vd3akF07acHAFpOA==" saltValue="yVW9XmDwTqEnmpSGai0KYg==" spinCount="100000" sqref="E4:J4 B4" name="Range1_9"/>
    <protectedRange algorithmName="SHA-512" hashValue="ON39YdpmFHfN9f47KpiRvqrKx0V9+erV1CNkpWzYhW/Qyc6aT8rEyCrvauWSYGZK2ia3o7vd3akF07acHAFpOA==" saltValue="yVW9XmDwTqEnmpSGai0KYg==" spinCount="100000" sqref="D4" name="Range1_1_7"/>
  </protectedRanges>
  <conditionalFormatting sqref="E12">
    <cfRule type="top10" dxfId="399" priority="7" rank="1"/>
  </conditionalFormatting>
  <conditionalFormatting sqref="E12:J12">
    <cfRule type="cellIs" dxfId="398" priority="1" operator="greaterThanOrEqual">
      <formula>200</formula>
    </cfRule>
  </conditionalFormatting>
  <conditionalFormatting sqref="F12">
    <cfRule type="top10" dxfId="397" priority="6" rank="1"/>
  </conditionalFormatting>
  <conditionalFormatting sqref="G12">
    <cfRule type="top10" dxfId="396" priority="5" rank="1"/>
  </conditionalFormatting>
  <conditionalFormatting sqref="H12">
    <cfRule type="top10" dxfId="395" priority="4" rank="1"/>
  </conditionalFormatting>
  <conditionalFormatting sqref="I12">
    <cfRule type="top10" dxfId="394" priority="3" rank="1"/>
    <cfRule type="top10" dxfId="393" priority="8" rank="1"/>
  </conditionalFormatting>
  <conditionalFormatting sqref="J12">
    <cfRule type="top10" dxfId="392" priority="2" rank="1"/>
  </conditionalFormatting>
  <hyperlinks>
    <hyperlink ref="Q1" location="'National Rankings'!A1" display="Back to Ranking" xr:uid="{26D4E04B-DAE9-4657-B46A-038E5E2B405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5AEE71E-779B-483B-9E55-BAF48484CC35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E76F7-6E19-4525-A556-33624C230720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20</v>
      </c>
    </row>
    <row r="2" spans="1:17" x14ac:dyDescent="0.25">
      <c r="A2" s="12" t="s">
        <v>21</v>
      </c>
      <c r="B2" s="13" t="s">
        <v>125</v>
      </c>
      <c r="C2" s="14">
        <v>45563</v>
      </c>
      <c r="D2" s="39" t="s">
        <v>81</v>
      </c>
      <c r="E2" s="15">
        <v>180</v>
      </c>
      <c r="F2" s="15">
        <v>184</v>
      </c>
      <c r="G2" s="15">
        <v>180</v>
      </c>
      <c r="H2" s="15">
        <v>185</v>
      </c>
      <c r="I2" s="15"/>
      <c r="J2" s="15"/>
      <c r="K2" s="18">
        <v>4</v>
      </c>
      <c r="L2" s="18">
        <v>729</v>
      </c>
      <c r="M2" s="19">
        <v>182.25</v>
      </c>
      <c r="N2" s="20">
        <v>2</v>
      </c>
      <c r="O2" s="21">
        <v>184.25</v>
      </c>
    </row>
    <row r="3" spans="1:17" x14ac:dyDescent="0.25">
      <c r="A3" s="23"/>
      <c r="B3" s="24"/>
      <c r="C3" s="25"/>
      <c r="D3" s="26"/>
      <c r="E3" s="27"/>
      <c r="F3" s="27"/>
      <c r="G3" s="27"/>
      <c r="H3" s="27"/>
      <c r="I3" s="27"/>
      <c r="J3" s="27"/>
      <c r="K3" s="28"/>
      <c r="L3" s="28"/>
      <c r="M3" s="29"/>
      <c r="N3" s="30"/>
      <c r="O3" s="31"/>
    </row>
    <row r="4" spans="1:17" x14ac:dyDescent="0.25">
      <c r="K4" s="8">
        <f>SUM(K2:K3)</f>
        <v>4</v>
      </c>
      <c r="L4" s="8">
        <f>SUM(L2:L3)</f>
        <v>729</v>
      </c>
      <c r="M4" s="7">
        <f>SUM(L4/K4)</f>
        <v>182.25</v>
      </c>
      <c r="N4" s="8">
        <f>SUM(N2:N3)</f>
        <v>2</v>
      </c>
      <c r="O4" s="11">
        <f>SUM(M4+N4)</f>
        <v>184.25</v>
      </c>
    </row>
  </sheetData>
  <protectedRanges>
    <protectedRange algorithmName="SHA-512" hashValue="ON39YdpmFHfN9f47KpiRvqrKx0V9+erV1CNkpWzYhW/Qyc6aT8rEyCrvauWSYGZK2ia3o7vd3akF07acHAFpOA==" saltValue="yVW9XmDwTqEnmpSGai0KYg==" spinCount="100000" sqref="B3:C3 I3:J3" name="Range1_20_1_1"/>
    <protectedRange algorithmName="SHA-512" hashValue="ON39YdpmFHfN9f47KpiRvqrKx0V9+erV1CNkpWzYhW/Qyc6aT8rEyCrvauWSYGZK2ia3o7vd3akF07acHAFpOA==" saltValue="yVW9XmDwTqEnmpSGai0KYg==" spinCount="100000" sqref="D3" name="Range1_1_15_1"/>
    <protectedRange algorithmName="SHA-512" hashValue="ON39YdpmFHfN9f47KpiRvqrKx0V9+erV1CNkpWzYhW/Qyc6aT8rEyCrvauWSYGZK2ia3o7vd3akF07acHAFpOA==" saltValue="yVW9XmDwTqEnmpSGai0KYg==" spinCount="100000" sqref="E3:H3" name="Range1_3_4_1_1"/>
  </protectedRanges>
  <conditionalFormatting sqref="E3">
    <cfRule type="top10" dxfId="391" priority="7" rank="1"/>
  </conditionalFormatting>
  <conditionalFormatting sqref="E3:J3">
    <cfRule type="cellIs" dxfId="390" priority="1" operator="greaterThanOrEqual">
      <formula>200</formula>
    </cfRule>
  </conditionalFormatting>
  <conditionalFormatting sqref="F3">
    <cfRule type="top10" dxfId="389" priority="6" rank="1"/>
  </conditionalFormatting>
  <conditionalFormatting sqref="G3">
    <cfRule type="top10" dxfId="388" priority="5" rank="1"/>
  </conditionalFormatting>
  <conditionalFormatting sqref="H3">
    <cfRule type="top10" dxfId="387" priority="4" rank="1"/>
  </conditionalFormatting>
  <conditionalFormatting sqref="I3">
    <cfRule type="top10" dxfId="386" priority="3" rank="1"/>
    <cfRule type="top10" dxfId="385" priority="8" rank="1"/>
  </conditionalFormatting>
  <conditionalFormatting sqref="J3">
    <cfRule type="top10" dxfId="384" priority="2" rank="1"/>
  </conditionalFormatting>
  <hyperlinks>
    <hyperlink ref="Q1" location="'National Rankings'!A1" display="Back to Ranking" xr:uid="{9B604619-66B6-40A0-9E36-2DFF2E206922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EF44148-2240-4AC1-BEDE-D219DCF2B3CA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3504E-C109-455A-87C6-7E5D4AFE8958}">
  <dimension ref="A1:Q10"/>
  <sheetViews>
    <sheetView workbookViewId="0">
      <selection activeCell="K11" sqref="K1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20</v>
      </c>
    </row>
    <row r="2" spans="1:17" x14ac:dyDescent="0.25">
      <c r="A2" s="12" t="s">
        <v>21</v>
      </c>
      <c r="B2" s="13" t="s">
        <v>45</v>
      </c>
      <c r="C2" s="14">
        <v>45367</v>
      </c>
      <c r="D2" s="39" t="s">
        <v>47</v>
      </c>
      <c r="E2" s="15">
        <v>177</v>
      </c>
      <c r="F2" s="15">
        <v>174</v>
      </c>
      <c r="G2" s="15"/>
      <c r="H2" s="15"/>
      <c r="I2" s="15"/>
      <c r="J2" s="15"/>
      <c r="K2" s="18">
        <v>2</v>
      </c>
      <c r="L2" s="18">
        <v>351</v>
      </c>
      <c r="M2" s="19">
        <v>175.5</v>
      </c>
      <c r="N2" s="20">
        <v>6</v>
      </c>
      <c r="O2" s="21">
        <v>181.5</v>
      </c>
    </row>
    <row r="3" spans="1:17" x14ac:dyDescent="0.25">
      <c r="A3" s="12" t="s">
        <v>21</v>
      </c>
      <c r="B3" s="13" t="s">
        <v>45</v>
      </c>
      <c r="C3" s="14">
        <v>45430</v>
      </c>
      <c r="D3" s="39" t="s">
        <v>47</v>
      </c>
      <c r="E3" s="15">
        <v>172</v>
      </c>
      <c r="F3" s="15">
        <v>173</v>
      </c>
      <c r="G3" s="15"/>
      <c r="H3" s="15"/>
      <c r="I3" s="15"/>
      <c r="J3" s="15"/>
      <c r="K3" s="18">
        <v>2</v>
      </c>
      <c r="L3" s="18">
        <v>345</v>
      </c>
      <c r="M3" s="19">
        <v>172.5</v>
      </c>
      <c r="N3" s="20">
        <v>4</v>
      </c>
      <c r="O3" s="21">
        <v>176.5</v>
      </c>
    </row>
    <row r="4" spans="1:17" x14ac:dyDescent="0.25">
      <c r="A4" s="12" t="s">
        <v>19</v>
      </c>
      <c r="B4" s="13" t="s">
        <v>45</v>
      </c>
      <c r="C4" s="14">
        <v>45458</v>
      </c>
      <c r="D4" s="39" t="s">
        <v>47</v>
      </c>
      <c r="E4" s="15">
        <v>173</v>
      </c>
      <c r="F4" s="15">
        <v>171</v>
      </c>
      <c r="G4" s="15"/>
      <c r="H4" s="15"/>
      <c r="I4" s="15"/>
      <c r="J4" s="15"/>
      <c r="K4" s="18">
        <v>2</v>
      </c>
      <c r="L4" s="18">
        <v>344</v>
      </c>
      <c r="M4" s="19">
        <v>172</v>
      </c>
      <c r="N4" s="20">
        <v>4</v>
      </c>
      <c r="O4" s="21">
        <v>176</v>
      </c>
    </row>
    <row r="5" spans="1:17" x14ac:dyDescent="0.25">
      <c r="A5" s="12" t="s">
        <v>21</v>
      </c>
      <c r="B5" s="13" t="s">
        <v>45</v>
      </c>
      <c r="C5" s="14">
        <v>45493</v>
      </c>
      <c r="D5" s="39" t="s">
        <v>47</v>
      </c>
      <c r="E5" s="15">
        <v>181</v>
      </c>
      <c r="F5" s="15">
        <v>180</v>
      </c>
      <c r="G5" s="15"/>
      <c r="H5" s="15"/>
      <c r="I5" s="15"/>
      <c r="J5" s="15"/>
      <c r="K5" s="18">
        <v>2</v>
      </c>
      <c r="L5" s="18">
        <v>361</v>
      </c>
      <c r="M5" s="19">
        <v>180.5</v>
      </c>
      <c r="N5" s="20">
        <v>4</v>
      </c>
      <c r="O5" s="21">
        <v>184.5</v>
      </c>
    </row>
    <row r="6" spans="1:17" x14ac:dyDescent="0.25">
      <c r="A6" s="12" t="s">
        <v>19</v>
      </c>
      <c r="B6" s="13" t="s">
        <v>45</v>
      </c>
      <c r="C6" s="14">
        <v>45521</v>
      </c>
      <c r="D6" s="39" t="s">
        <v>47</v>
      </c>
      <c r="E6" s="15">
        <v>159</v>
      </c>
      <c r="F6" s="15">
        <v>175</v>
      </c>
      <c r="G6" s="15"/>
      <c r="H6" s="15"/>
      <c r="I6" s="15"/>
      <c r="J6" s="15"/>
      <c r="K6" s="18">
        <v>2</v>
      </c>
      <c r="L6" s="18">
        <v>334</v>
      </c>
      <c r="M6" s="19">
        <v>167</v>
      </c>
      <c r="N6" s="20">
        <v>4</v>
      </c>
      <c r="O6" s="21">
        <v>171</v>
      </c>
    </row>
    <row r="7" spans="1:17" x14ac:dyDescent="0.25">
      <c r="A7" s="12" t="s">
        <v>21</v>
      </c>
      <c r="B7" s="13" t="s">
        <v>45</v>
      </c>
      <c r="C7" s="14">
        <v>45563</v>
      </c>
      <c r="D7" s="39" t="s">
        <v>47</v>
      </c>
      <c r="E7" s="15">
        <v>179</v>
      </c>
      <c r="F7" s="15">
        <v>182</v>
      </c>
      <c r="G7" s="15">
        <v>178</v>
      </c>
      <c r="H7" s="15"/>
      <c r="I7" s="15"/>
      <c r="J7" s="15"/>
      <c r="K7" s="18">
        <v>3</v>
      </c>
      <c r="L7" s="18">
        <v>539</v>
      </c>
      <c r="M7" s="19">
        <v>179.66666666666666</v>
      </c>
      <c r="N7" s="20">
        <v>8</v>
      </c>
      <c r="O7" s="21">
        <v>187.66666666666666</v>
      </c>
    </row>
    <row r="8" spans="1:17" x14ac:dyDescent="0.25">
      <c r="A8" s="12" t="s">
        <v>21</v>
      </c>
      <c r="B8" s="13" t="s">
        <v>45</v>
      </c>
      <c r="C8" s="14">
        <v>45584</v>
      </c>
      <c r="D8" s="39" t="s">
        <v>47</v>
      </c>
      <c r="E8" s="15">
        <v>164</v>
      </c>
      <c r="F8" s="15">
        <v>171</v>
      </c>
      <c r="G8" s="15">
        <v>135</v>
      </c>
      <c r="H8" s="15">
        <v>143</v>
      </c>
      <c r="I8" s="15">
        <v>155</v>
      </c>
      <c r="J8" s="15">
        <v>168</v>
      </c>
      <c r="K8" s="18">
        <v>6</v>
      </c>
      <c r="L8" s="18">
        <v>936</v>
      </c>
      <c r="M8" s="19">
        <v>156</v>
      </c>
      <c r="N8" s="20">
        <v>16</v>
      </c>
      <c r="O8" s="21">
        <v>172</v>
      </c>
    </row>
    <row r="9" spans="1:17" x14ac:dyDescent="0.25">
      <c r="A9" s="23"/>
      <c r="B9" s="24"/>
      <c r="C9" s="25"/>
      <c r="D9" s="26"/>
      <c r="E9" s="27"/>
      <c r="F9" s="27"/>
      <c r="G9" s="27"/>
      <c r="H9" s="27"/>
      <c r="I9" s="27"/>
      <c r="J9" s="27"/>
      <c r="K9" s="28"/>
      <c r="L9" s="28"/>
      <c r="M9" s="29"/>
      <c r="N9" s="30"/>
      <c r="O9" s="31"/>
    </row>
    <row r="10" spans="1:17" x14ac:dyDescent="0.25">
      <c r="K10" s="8">
        <f>SUM(K2:K9)</f>
        <v>19</v>
      </c>
      <c r="L10" s="8">
        <f>SUM(L2:L9)</f>
        <v>3210</v>
      </c>
      <c r="M10" s="7">
        <f>SUM(L10/K10)</f>
        <v>168.94736842105263</v>
      </c>
      <c r="N10" s="8">
        <f>SUM(N2:N9)</f>
        <v>46</v>
      </c>
      <c r="O10" s="11">
        <f>SUM(M10+N10)</f>
        <v>214.94736842105263</v>
      </c>
    </row>
  </sheetData>
  <protectedRanges>
    <protectedRange algorithmName="SHA-512" hashValue="ON39YdpmFHfN9f47KpiRvqrKx0V9+erV1CNkpWzYhW/Qyc6aT8rEyCrvauWSYGZK2ia3o7vd3akF07acHAFpOA==" saltValue="yVW9XmDwTqEnmpSGai0KYg==" spinCount="100000" sqref="B9:C9 I9:J9" name="Range1_20_1_1"/>
    <protectedRange algorithmName="SHA-512" hashValue="ON39YdpmFHfN9f47KpiRvqrKx0V9+erV1CNkpWzYhW/Qyc6aT8rEyCrvauWSYGZK2ia3o7vd3akF07acHAFpOA==" saltValue="yVW9XmDwTqEnmpSGai0KYg==" spinCount="100000" sqref="D9" name="Range1_1_15_1"/>
    <protectedRange algorithmName="SHA-512" hashValue="ON39YdpmFHfN9f47KpiRvqrKx0V9+erV1CNkpWzYhW/Qyc6aT8rEyCrvauWSYGZK2ia3o7vd3akF07acHAFpOA==" saltValue="yVW9XmDwTqEnmpSGai0KYg==" spinCount="100000" sqref="E9:H9" name="Range1_3_4_1_1"/>
    <protectedRange algorithmName="SHA-512" hashValue="ON39YdpmFHfN9f47KpiRvqrKx0V9+erV1CNkpWzYhW/Qyc6aT8rEyCrvauWSYGZK2ia3o7vd3akF07acHAFpOA==" saltValue="yVW9XmDwTqEnmpSGai0KYg==" spinCount="100000" sqref="B6:C6 E6:J6" name="Range1_4_1_1_1"/>
    <protectedRange algorithmName="SHA-512" hashValue="ON39YdpmFHfN9f47KpiRvqrKx0V9+erV1CNkpWzYhW/Qyc6aT8rEyCrvauWSYGZK2ia3o7vd3akF07acHAFpOA==" saltValue="yVW9XmDwTqEnmpSGai0KYg==" spinCount="100000" sqref="D6" name="Range1_1_4_1_1"/>
  </protectedRanges>
  <conditionalFormatting sqref="E9">
    <cfRule type="top10" dxfId="383" priority="7" rank="1"/>
  </conditionalFormatting>
  <conditionalFormatting sqref="E9:J9">
    <cfRule type="cellIs" dxfId="382" priority="1" operator="greaterThanOrEqual">
      <formula>200</formula>
    </cfRule>
  </conditionalFormatting>
  <conditionalFormatting sqref="F9">
    <cfRule type="top10" dxfId="381" priority="6" rank="1"/>
  </conditionalFormatting>
  <conditionalFormatting sqref="G9">
    <cfRule type="top10" dxfId="380" priority="5" rank="1"/>
  </conditionalFormatting>
  <conditionalFormatting sqref="H9">
    <cfRule type="top10" dxfId="379" priority="4" rank="1"/>
  </conditionalFormatting>
  <conditionalFormatting sqref="I9">
    <cfRule type="top10" dxfId="378" priority="3" rank="1"/>
    <cfRule type="top10" dxfId="377" priority="8" rank="1"/>
  </conditionalFormatting>
  <conditionalFormatting sqref="J9">
    <cfRule type="top10" dxfId="376" priority="2" rank="1"/>
  </conditionalFormatting>
  <hyperlinks>
    <hyperlink ref="Q1" location="'National Rankings'!A1" display="Back to Ranking" xr:uid="{72D04451-70D5-4ECB-B143-7F3DD09F6B69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0799997-74A4-4EDC-A9FB-5B5DBF7A494E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AB03A-23A1-4AFD-A6B9-8877FE2FA24A}">
  <dimension ref="A1:Q10"/>
  <sheetViews>
    <sheetView workbookViewId="0">
      <selection activeCell="K11" sqref="K1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20</v>
      </c>
    </row>
    <row r="2" spans="1:17" x14ac:dyDescent="0.25">
      <c r="A2" s="12" t="s">
        <v>21</v>
      </c>
      <c r="B2" s="13" t="s">
        <v>132</v>
      </c>
      <c r="C2" s="14">
        <v>45590</v>
      </c>
      <c r="D2" s="36" t="s">
        <v>84</v>
      </c>
      <c r="E2" s="15">
        <v>196</v>
      </c>
      <c r="F2" s="15">
        <v>192</v>
      </c>
      <c r="G2" s="15">
        <v>195</v>
      </c>
      <c r="H2" s="15">
        <v>197</v>
      </c>
      <c r="I2" s="15"/>
      <c r="J2" s="15"/>
      <c r="K2" s="18">
        <v>4</v>
      </c>
      <c r="L2" s="18">
        <v>780</v>
      </c>
      <c r="M2" s="19">
        <v>195</v>
      </c>
      <c r="N2" s="20">
        <v>4</v>
      </c>
      <c r="O2" s="21">
        <v>199</v>
      </c>
    </row>
    <row r="3" spans="1:17" x14ac:dyDescent="0.25">
      <c r="A3" s="12" t="s">
        <v>21</v>
      </c>
      <c r="B3" s="13" t="s">
        <v>132</v>
      </c>
      <c r="C3" s="14">
        <v>45591</v>
      </c>
      <c r="D3" s="36" t="s">
        <v>84</v>
      </c>
      <c r="E3" s="15">
        <v>194.001</v>
      </c>
      <c r="F3" s="15">
        <v>198</v>
      </c>
      <c r="G3" s="15">
        <v>189</v>
      </c>
      <c r="H3" s="15">
        <v>194</v>
      </c>
      <c r="I3" s="15">
        <v>187</v>
      </c>
      <c r="J3" s="15">
        <v>189</v>
      </c>
      <c r="K3" s="18">
        <v>6</v>
      </c>
      <c r="L3" s="18">
        <v>1151.001</v>
      </c>
      <c r="M3" s="19">
        <v>191.83349999999999</v>
      </c>
      <c r="N3" s="20">
        <v>30</v>
      </c>
      <c r="O3" s="21">
        <v>221.83349999999999</v>
      </c>
    </row>
    <row r="4" spans="1:17" x14ac:dyDescent="0.25">
      <c r="A4" s="12" t="s">
        <v>21</v>
      </c>
      <c r="B4" s="13" t="s">
        <v>132</v>
      </c>
      <c r="C4" s="14">
        <v>45611</v>
      </c>
      <c r="D4" s="36" t="s">
        <v>84</v>
      </c>
      <c r="E4" s="15">
        <v>196</v>
      </c>
      <c r="F4" s="15">
        <v>197</v>
      </c>
      <c r="G4" s="15"/>
      <c r="H4" s="15"/>
      <c r="I4" s="15"/>
      <c r="J4" s="15"/>
      <c r="K4" s="18">
        <v>2</v>
      </c>
      <c r="L4" s="18">
        <v>393</v>
      </c>
      <c r="M4" s="19">
        <v>196.5</v>
      </c>
      <c r="N4" s="20">
        <v>4</v>
      </c>
      <c r="O4" s="21">
        <v>200.5</v>
      </c>
    </row>
    <row r="5" spans="1:17" x14ac:dyDescent="0.25">
      <c r="A5" s="12" t="s">
        <v>21</v>
      </c>
      <c r="B5" s="13" t="s">
        <v>132</v>
      </c>
      <c r="C5" s="14">
        <v>45618</v>
      </c>
      <c r="D5" s="36" t="s">
        <v>84</v>
      </c>
      <c r="E5" s="15">
        <v>197</v>
      </c>
      <c r="F5" s="15">
        <v>198</v>
      </c>
      <c r="G5" s="15"/>
      <c r="H5" s="15"/>
      <c r="I5" s="15"/>
      <c r="J5" s="15"/>
      <c r="K5" s="18">
        <v>2</v>
      </c>
      <c r="L5" s="18">
        <v>395</v>
      </c>
      <c r="M5" s="19">
        <v>197.5</v>
      </c>
      <c r="N5" s="20">
        <v>9</v>
      </c>
      <c r="O5" s="21">
        <v>206.5</v>
      </c>
    </row>
    <row r="6" spans="1:17" x14ac:dyDescent="0.25">
      <c r="A6" s="12" t="s">
        <v>21</v>
      </c>
      <c r="B6" s="13" t="s">
        <v>132</v>
      </c>
      <c r="C6" s="14">
        <v>45619</v>
      </c>
      <c r="D6" s="36" t="s">
        <v>84</v>
      </c>
      <c r="E6" s="15">
        <v>189</v>
      </c>
      <c r="F6" s="15">
        <v>193.001</v>
      </c>
      <c r="G6" s="15">
        <v>197</v>
      </c>
      <c r="H6" s="15">
        <v>192.001</v>
      </c>
      <c r="I6" s="15"/>
      <c r="J6" s="15"/>
      <c r="K6" s="18">
        <v>4</v>
      </c>
      <c r="L6" s="18">
        <v>771.00199999999995</v>
      </c>
      <c r="M6" s="19">
        <v>192.75049999999999</v>
      </c>
      <c r="N6" s="20">
        <v>11</v>
      </c>
      <c r="O6" s="21">
        <v>203.75049999999999</v>
      </c>
    </row>
    <row r="7" spans="1:17" x14ac:dyDescent="0.25">
      <c r="A7" s="12" t="s">
        <v>21</v>
      </c>
      <c r="B7" s="13" t="s">
        <v>132</v>
      </c>
      <c r="C7" s="14">
        <v>45625</v>
      </c>
      <c r="D7" s="36" t="s">
        <v>84</v>
      </c>
      <c r="E7" s="15">
        <v>198</v>
      </c>
      <c r="F7" s="15">
        <v>195</v>
      </c>
      <c r="G7" s="15"/>
      <c r="H7" s="15"/>
      <c r="I7" s="15"/>
      <c r="J7" s="15"/>
      <c r="K7" s="18">
        <v>2</v>
      </c>
      <c r="L7" s="18">
        <v>393</v>
      </c>
      <c r="M7" s="19">
        <v>196.5</v>
      </c>
      <c r="N7" s="20">
        <v>9</v>
      </c>
      <c r="O7" s="21">
        <v>205.5</v>
      </c>
    </row>
    <row r="8" spans="1:17" x14ac:dyDescent="0.25">
      <c r="A8" s="12" t="s">
        <v>21</v>
      </c>
      <c r="B8" s="13" t="s">
        <v>132</v>
      </c>
      <c r="C8" s="14">
        <v>45626</v>
      </c>
      <c r="D8" s="36" t="s">
        <v>84</v>
      </c>
      <c r="E8" s="15">
        <v>190</v>
      </c>
      <c r="F8" s="15">
        <v>197</v>
      </c>
      <c r="G8" s="15">
        <v>194</v>
      </c>
      <c r="H8" s="15">
        <v>187.001</v>
      </c>
      <c r="I8" s="15">
        <v>193</v>
      </c>
      <c r="J8" s="15">
        <v>189</v>
      </c>
      <c r="K8" s="18">
        <v>6</v>
      </c>
      <c r="L8" s="18">
        <v>1150.001</v>
      </c>
      <c r="M8" s="19">
        <v>191.66683333333333</v>
      </c>
      <c r="N8" s="20">
        <v>12</v>
      </c>
      <c r="O8" s="21">
        <v>203.66666666666666</v>
      </c>
    </row>
    <row r="9" spans="1:17" x14ac:dyDescent="0.25">
      <c r="A9" s="23"/>
      <c r="B9" s="24"/>
      <c r="C9" s="25"/>
      <c r="D9" s="26"/>
      <c r="E9" s="27"/>
      <c r="F9" s="27"/>
      <c r="G9" s="27"/>
      <c r="H9" s="27"/>
      <c r="I9" s="27"/>
      <c r="J9" s="27"/>
      <c r="K9" s="28"/>
      <c r="L9" s="28"/>
      <c r="M9" s="29"/>
      <c r="N9" s="30"/>
      <c r="O9" s="31"/>
    </row>
    <row r="10" spans="1:17" x14ac:dyDescent="0.25">
      <c r="K10" s="8">
        <f>SUM(K2:K9)</f>
        <v>26</v>
      </c>
      <c r="L10" s="8">
        <f>SUM(L2:L9)</f>
        <v>5033.0039999999999</v>
      </c>
      <c r="M10" s="7">
        <f>SUM(L10/K10)</f>
        <v>193.57707692307693</v>
      </c>
      <c r="N10" s="8">
        <f>SUM(N2:N9)</f>
        <v>79</v>
      </c>
      <c r="O10" s="11">
        <f>SUM(M10+N10)</f>
        <v>272.5770769230769</v>
      </c>
    </row>
  </sheetData>
  <protectedRanges>
    <protectedRange algorithmName="SHA-512" hashValue="ON39YdpmFHfN9f47KpiRvqrKx0V9+erV1CNkpWzYhW/Qyc6aT8rEyCrvauWSYGZK2ia3o7vd3akF07acHAFpOA==" saltValue="yVW9XmDwTqEnmpSGai0KYg==" spinCount="100000" sqref="B9:C9 I9:J9" name="Range1_20_1_1"/>
    <protectedRange algorithmName="SHA-512" hashValue="ON39YdpmFHfN9f47KpiRvqrKx0V9+erV1CNkpWzYhW/Qyc6aT8rEyCrvauWSYGZK2ia3o7vd3akF07acHAFpOA==" saltValue="yVW9XmDwTqEnmpSGai0KYg==" spinCount="100000" sqref="D9" name="Range1_1_15_1"/>
    <protectedRange algorithmName="SHA-512" hashValue="ON39YdpmFHfN9f47KpiRvqrKx0V9+erV1CNkpWzYhW/Qyc6aT8rEyCrvauWSYGZK2ia3o7vd3akF07acHAFpOA==" saltValue="yVW9XmDwTqEnmpSGai0KYg==" spinCount="100000" sqref="E9:H9" name="Range1_3_4_1_1"/>
    <protectedRange algorithmName="SHA-512" hashValue="ON39YdpmFHfN9f47KpiRvqrKx0V9+erV1CNkpWzYhW/Qyc6aT8rEyCrvauWSYGZK2ia3o7vd3akF07acHAFpOA==" saltValue="yVW9XmDwTqEnmpSGai0KYg==" spinCount="100000" sqref="B2:C2 B3:C3 B4:C4 B5:C6" name="Range1_5_2_1"/>
    <protectedRange algorithmName="SHA-512" hashValue="ON39YdpmFHfN9f47KpiRvqrKx0V9+erV1CNkpWzYhW/Qyc6aT8rEyCrvauWSYGZK2ia3o7vd3akF07acHAFpOA==" saltValue="yVW9XmDwTqEnmpSGai0KYg==" spinCount="100000" sqref="D2 D3 D4 D5:D6" name="Range1_1_3_1_1"/>
  </protectedRanges>
  <conditionalFormatting sqref="E9">
    <cfRule type="top10" dxfId="375" priority="7" rank="1"/>
  </conditionalFormatting>
  <conditionalFormatting sqref="E9:J9">
    <cfRule type="cellIs" dxfId="374" priority="1" operator="greaterThanOrEqual">
      <formula>200</formula>
    </cfRule>
  </conditionalFormatting>
  <conditionalFormatting sqref="F9">
    <cfRule type="top10" dxfId="373" priority="6" rank="1"/>
  </conditionalFormatting>
  <conditionalFormatting sqref="G9">
    <cfRule type="top10" dxfId="372" priority="5" rank="1"/>
  </conditionalFormatting>
  <conditionalFormatting sqref="H9">
    <cfRule type="top10" dxfId="371" priority="4" rank="1"/>
  </conditionalFormatting>
  <conditionalFormatting sqref="I9">
    <cfRule type="top10" dxfId="370" priority="3" rank="1"/>
    <cfRule type="top10" dxfId="369" priority="8" rank="1"/>
  </conditionalFormatting>
  <conditionalFormatting sqref="J9">
    <cfRule type="top10" dxfId="368" priority="2" rank="1"/>
  </conditionalFormatting>
  <hyperlinks>
    <hyperlink ref="Q1" location="'National Rankings'!A1" display="Back to Ranking" xr:uid="{530FAD87-31C0-41E7-8EE9-2198D1E28A0C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D668B8A-5BBA-4F89-920F-66A45A5C8014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110E3-0B2D-4A7E-9DE6-07D94D6DBD77}">
  <dimension ref="A1:Q9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20</v>
      </c>
    </row>
    <row r="2" spans="1:17" x14ac:dyDescent="0.25">
      <c r="A2" s="12" t="s">
        <v>21</v>
      </c>
      <c r="B2" s="13" t="s">
        <v>71</v>
      </c>
      <c r="C2" s="14">
        <v>45416</v>
      </c>
      <c r="D2" s="36" t="s">
        <v>49</v>
      </c>
      <c r="E2" s="15">
        <v>196</v>
      </c>
      <c r="F2" s="15">
        <v>199</v>
      </c>
      <c r="G2" s="15">
        <v>196</v>
      </c>
      <c r="H2" s="15">
        <v>197</v>
      </c>
      <c r="I2" s="15">
        <v>199</v>
      </c>
      <c r="J2" s="15"/>
      <c r="K2" s="18">
        <f>COUNT(E2:J2)</f>
        <v>5</v>
      </c>
      <c r="L2" s="18">
        <f>SUM(E2:J2)</f>
        <v>987</v>
      </c>
      <c r="M2" s="19">
        <f>IFERROR(L2/K2,0)</f>
        <v>197.4</v>
      </c>
      <c r="N2" s="20">
        <v>13</v>
      </c>
      <c r="O2" s="21">
        <v>210.4</v>
      </c>
    </row>
    <row r="3" spans="1:17" x14ac:dyDescent="0.25">
      <c r="A3" s="12" t="s">
        <v>21</v>
      </c>
      <c r="B3" s="13" t="s">
        <v>71</v>
      </c>
      <c r="C3" s="14">
        <v>45426</v>
      </c>
      <c r="D3" s="36" t="s">
        <v>49</v>
      </c>
      <c r="E3" s="15">
        <v>199</v>
      </c>
      <c r="F3" s="15">
        <v>198</v>
      </c>
      <c r="G3" s="15">
        <v>198</v>
      </c>
      <c r="H3" s="15"/>
      <c r="I3" s="15"/>
      <c r="J3" s="15"/>
      <c r="K3" s="18">
        <v>3</v>
      </c>
      <c r="L3" s="18">
        <v>595</v>
      </c>
      <c r="M3" s="19">
        <v>198.33333333333334</v>
      </c>
      <c r="N3" s="20">
        <v>5</v>
      </c>
      <c r="O3" s="21">
        <v>203.33333333333334</v>
      </c>
    </row>
    <row r="4" spans="1:17" x14ac:dyDescent="0.25">
      <c r="A4" s="12" t="s">
        <v>21</v>
      </c>
      <c r="B4" s="13" t="s">
        <v>71</v>
      </c>
      <c r="C4" s="14">
        <v>45479</v>
      </c>
      <c r="D4" s="36" t="s">
        <v>49</v>
      </c>
      <c r="E4" s="15">
        <v>196</v>
      </c>
      <c r="F4" s="15">
        <v>195</v>
      </c>
      <c r="G4" s="15">
        <v>195</v>
      </c>
      <c r="H4" s="15">
        <v>194</v>
      </c>
      <c r="I4" s="15">
        <v>196</v>
      </c>
      <c r="J4" s="15">
        <v>198</v>
      </c>
      <c r="K4" s="18">
        <v>6</v>
      </c>
      <c r="L4" s="18">
        <v>1174</v>
      </c>
      <c r="M4" s="19">
        <v>195.66666666666666</v>
      </c>
      <c r="N4" s="20">
        <v>12</v>
      </c>
      <c r="O4" s="21">
        <v>207.66666666666666</v>
      </c>
    </row>
    <row r="5" spans="1:17" x14ac:dyDescent="0.25">
      <c r="A5" s="12" t="s">
        <v>21</v>
      </c>
      <c r="B5" s="13" t="s">
        <v>71</v>
      </c>
      <c r="C5" s="14">
        <v>45482</v>
      </c>
      <c r="D5" s="36" t="s">
        <v>49</v>
      </c>
      <c r="E5" s="15">
        <v>195</v>
      </c>
      <c r="F5" s="15">
        <v>197</v>
      </c>
      <c r="G5" s="15">
        <v>197</v>
      </c>
      <c r="H5" s="15"/>
      <c r="I5" s="15"/>
      <c r="J5" s="15"/>
      <c r="K5" s="18">
        <v>3</v>
      </c>
      <c r="L5" s="18">
        <v>589</v>
      </c>
      <c r="M5" s="19">
        <v>196.33333333333334</v>
      </c>
      <c r="N5" s="20">
        <v>6</v>
      </c>
      <c r="O5" s="21">
        <v>202.33333333333334</v>
      </c>
    </row>
    <row r="6" spans="1:17" x14ac:dyDescent="0.25">
      <c r="A6" s="12" t="s">
        <v>21</v>
      </c>
      <c r="B6" s="13" t="s">
        <v>71</v>
      </c>
      <c r="C6" s="14">
        <v>45517</v>
      </c>
      <c r="D6" s="36" t="s">
        <v>49</v>
      </c>
      <c r="E6" s="15">
        <v>194</v>
      </c>
      <c r="F6" s="15">
        <v>191</v>
      </c>
      <c r="G6" s="15">
        <v>195.001</v>
      </c>
      <c r="H6" s="15"/>
      <c r="I6" s="15"/>
      <c r="J6" s="15"/>
      <c r="K6" s="18">
        <v>3</v>
      </c>
      <c r="L6" s="18">
        <v>580.00099999999998</v>
      </c>
      <c r="M6" s="19">
        <v>193.33366666666666</v>
      </c>
      <c r="N6" s="20">
        <v>5</v>
      </c>
      <c r="O6" s="21">
        <v>198.33366666666666</v>
      </c>
    </row>
    <row r="7" spans="1:17" x14ac:dyDescent="0.25">
      <c r="A7" s="12" t="s">
        <v>21</v>
      </c>
      <c r="B7" s="13" t="s">
        <v>71</v>
      </c>
      <c r="C7" s="14">
        <v>45535</v>
      </c>
      <c r="D7" s="36" t="s">
        <v>49</v>
      </c>
      <c r="E7" s="15">
        <v>197</v>
      </c>
      <c r="F7" s="15">
        <v>197</v>
      </c>
      <c r="G7" s="15">
        <v>196</v>
      </c>
      <c r="H7" s="15">
        <v>194</v>
      </c>
      <c r="I7" s="15">
        <v>192</v>
      </c>
      <c r="J7" s="15">
        <v>192</v>
      </c>
      <c r="K7" s="18">
        <v>6</v>
      </c>
      <c r="L7" s="18">
        <v>1168</v>
      </c>
      <c r="M7" s="19">
        <v>194.67</v>
      </c>
      <c r="N7" s="20">
        <v>8</v>
      </c>
      <c r="O7" s="21">
        <v>202.67</v>
      </c>
    </row>
    <row r="8" spans="1:17" x14ac:dyDescent="0.25">
      <c r="A8" s="23"/>
      <c r="B8" s="24"/>
      <c r="C8" s="25"/>
      <c r="D8" s="26"/>
      <c r="E8" s="27"/>
      <c r="F8" s="27"/>
      <c r="G8" s="27"/>
      <c r="H8" s="27"/>
      <c r="I8" s="27"/>
      <c r="J8" s="27"/>
      <c r="K8" s="28"/>
      <c r="L8" s="28"/>
      <c r="M8" s="29"/>
      <c r="N8" s="30"/>
      <c r="O8" s="31"/>
    </row>
    <row r="9" spans="1:17" x14ac:dyDescent="0.25">
      <c r="K9" s="8">
        <f>SUM(K2:K8)</f>
        <v>26</v>
      </c>
      <c r="L9" s="8">
        <f>SUM(L2:L8)</f>
        <v>5093.0010000000002</v>
      </c>
      <c r="M9" s="7">
        <f>SUM(L9/K9)</f>
        <v>195.88465384615387</v>
      </c>
      <c r="N9" s="8">
        <f>SUM(N2:N8)</f>
        <v>49</v>
      </c>
      <c r="O9" s="11">
        <f>SUM(M9+N9)</f>
        <v>244.88465384615387</v>
      </c>
    </row>
  </sheetData>
  <protectedRanges>
    <protectedRange algorithmName="SHA-512" hashValue="ON39YdpmFHfN9f47KpiRvqrKx0V9+erV1CNkpWzYhW/Qyc6aT8rEyCrvauWSYGZK2ia3o7vd3akF07acHAFpOA==" saltValue="yVW9XmDwTqEnmpSGai0KYg==" spinCount="100000" sqref="B8:C8 I8:J8" name="Range1_20_1_1"/>
    <protectedRange algorithmName="SHA-512" hashValue="ON39YdpmFHfN9f47KpiRvqrKx0V9+erV1CNkpWzYhW/Qyc6aT8rEyCrvauWSYGZK2ia3o7vd3akF07acHAFpOA==" saltValue="yVW9XmDwTqEnmpSGai0KYg==" spinCount="100000" sqref="D8" name="Range1_1_15_1"/>
    <protectedRange algorithmName="SHA-512" hashValue="ON39YdpmFHfN9f47KpiRvqrKx0V9+erV1CNkpWzYhW/Qyc6aT8rEyCrvauWSYGZK2ia3o7vd3akF07acHAFpOA==" saltValue="yVW9XmDwTqEnmpSGai0KYg==" spinCount="100000" sqref="E8:H8" name="Range1_3_4_1_1"/>
    <protectedRange algorithmName="SHA-512" hashValue="ON39YdpmFHfN9f47KpiRvqrKx0V9+erV1CNkpWzYhW/Qyc6aT8rEyCrvauWSYGZK2ia3o7vd3akF07acHAFpOA==" saltValue="yVW9XmDwTqEnmpSGai0KYg==" spinCount="100000" sqref="B2:C2" name="Range1_3"/>
    <protectedRange algorithmName="SHA-512" hashValue="ON39YdpmFHfN9f47KpiRvqrKx0V9+erV1CNkpWzYhW/Qyc6aT8rEyCrvauWSYGZK2ia3o7vd3akF07acHAFpOA==" saltValue="yVW9XmDwTqEnmpSGai0KYg==" spinCount="100000" sqref="D2" name="Range1_1_2"/>
    <protectedRange algorithmName="SHA-512" hashValue="ON39YdpmFHfN9f47KpiRvqrKx0V9+erV1CNkpWzYhW/Qyc6aT8rEyCrvauWSYGZK2ia3o7vd3akF07acHAFpOA==" saltValue="yVW9XmDwTqEnmpSGai0KYg==" spinCount="100000" sqref="E2:J2" name="Range1_5"/>
    <protectedRange algorithmName="SHA-512" hashValue="ON39YdpmFHfN9f47KpiRvqrKx0V9+erV1CNkpWzYhW/Qyc6aT8rEyCrvauWSYGZK2ia3o7vd3akF07acHAFpOA==" saltValue="yVW9XmDwTqEnmpSGai0KYg==" spinCount="100000" sqref="E3:J3 B3:C3" name="Range1_14_1"/>
    <protectedRange algorithmName="SHA-512" hashValue="ON39YdpmFHfN9f47KpiRvqrKx0V9+erV1CNkpWzYhW/Qyc6aT8rEyCrvauWSYGZK2ia3o7vd3akF07acHAFpOA==" saltValue="yVW9XmDwTqEnmpSGai0KYg==" spinCount="100000" sqref="D3" name="Range1_1_12"/>
    <protectedRange algorithmName="SHA-512" hashValue="ON39YdpmFHfN9f47KpiRvqrKx0V9+erV1CNkpWzYhW/Qyc6aT8rEyCrvauWSYGZK2ia3o7vd3akF07acHAFpOA==" saltValue="yVW9XmDwTqEnmpSGai0KYg==" spinCount="100000" sqref="B4" name="Range1_11_1"/>
    <protectedRange algorithmName="SHA-512" hashValue="ON39YdpmFHfN9f47KpiRvqrKx0V9+erV1CNkpWzYhW/Qyc6aT8rEyCrvauWSYGZK2ia3o7vd3akF07acHAFpOA==" saltValue="yVW9XmDwTqEnmpSGai0KYg==" spinCount="100000" sqref="E4:J4 C4" name="Range1_12"/>
    <protectedRange algorithmName="SHA-512" hashValue="ON39YdpmFHfN9f47KpiRvqrKx0V9+erV1CNkpWzYhW/Qyc6aT8rEyCrvauWSYGZK2ia3o7vd3akF07acHAFpOA==" saltValue="yVW9XmDwTqEnmpSGai0KYg==" spinCount="100000" sqref="D4" name="Range1_1_10"/>
  </protectedRanges>
  <conditionalFormatting sqref="E8">
    <cfRule type="top10" dxfId="367" priority="7" rank="1"/>
  </conditionalFormatting>
  <conditionalFormatting sqref="E8:J8">
    <cfRule type="cellIs" dxfId="366" priority="1" operator="greaterThanOrEqual">
      <formula>200</formula>
    </cfRule>
  </conditionalFormatting>
  <conditionalFormatting sqref="F8">
    <cfRule type="top10" dxfId="365" priority="6" rank="1"/>
  </conditionalFormatting>
  <conditionalFormatting sqref="G8">
    <cfRule type="top10" dxfId="364" priority="5" rank="1"/>
  </conditionalFormatting>
  <conditionalFormatting sqref="H8">
    <cfRule type="top10" dxfId="363" priority="4" rank="1"/>
  </conditionalFormatting>
  <conditionalFormatting sqref="I8">
    <cfRule type="top10" dxfId="362" priority="3" rank="1"/>
    <cfRule type="top10" dxfId="361" priority="8" rank="1"/>
  </conditionalFormatting>
  <conditionalFormatting sqref="J8">
    <cfRule type="top10" dxfId="360" priority="2" rank="1"/>
  </conditionalFormatting>
  <hyperlinks>
    <hyperlink ref="Q1" location="'National Rankings'!A1" display="Back to Ranking" xr:uid="{2AC4DF2C-2347-4912-B402-2E3D739C0C63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6CEBF6E-BD1E-47B8-BBD7-E62668B094E3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51DAF-349C-403F-8616-F14E18B8FFD3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20</v>
      </c>
    </row>
    <row r="2" spans="1:17" x14ac:dyDescent="0.25">
      <c r="A2" s="12" t="s">
        <v>21</v>
      </c>
      <c r="B2" s="13" t="s">
        <v>85</v>
      </c>
      <c r="C2" s="14">
        <v>45452</v>
      </c>
      <c r="D2" s="36" t="s">
        <v>69</v>
      </c>
      <c r="E2" s="15">
        <v>178</v>
      </c>
      <c r="F2" s="15">
        <v>178</v>
      </c>
      <c r="G2" s="15">
        <v>176</v>
      </c>
      <c r="H2" s="15">
        <v>170</v>
      </c>
      <c r="I2" s="15">
        <v>168</v>
      </c>
      <c r="J2" s="15">
        <v>169</v>
      </c>
      <c r="K2" s="18">
        <v>6</v>
      </c>
      <c r="L2" s="18">
        <v>1039</v>
      </c>
      <c r="M2" s="19">
        <v>173.16666666666666</v>
      </c>
      <c r="N2" s="20">
        <v>4</v>
      </c>
      <c r="O2" s="21">
        <v>177.16666666666666</v>
      </c>
    </row>
    <row r="3" spans="1:17" x14ac:dyDescent="0.25">
      <c r="A3" s="23"/>
      <c r="B3" s="24"/>
      <c r="C3" s="25"/>
      <c r="D3" s="26"/>
      <c r="E3" s="27"/>
      <c r="F3" s="27"/>
      <c r="G3" s="27"/>
      <c r="H3" s="27"/>
      <c r="I3" s="27"/>
      <c r="J3" s="27"/>
      <c r="K3" s="28"/>
      <c r="L3" s="28"/>
      <c r="M3" s="29"/>
      <c r="N3" s="30"/>
      <c r="O3" s="31"/>
    </row>
    <row r="4" spans="1:17" x14ac:dyDescent="0.25">
      <c r="K4" s="8">
        <f>SUM(K2:K3)</f>
        <v>6</v>
      </c>
      <c r="L4" s="8">
        <f>SUM(L2:L3)</f>
        <v>1039</v>
      </c>
      <c r="M4" s="7">
        <f>SUM(L4/K4)</f>
        <v>173.16666666666666</v>
      </c>
      <c r="N4" s="8">
        <f>SUM(N2:N3)</f>
        <v>4</v>
      </c>
      <c r="O4" s="11">
        <f>SUM(M4+N4)</f>
        <v>177.16666666666666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3:C3 I3:J3" name="Range1_20_1_1"/>
    <protectedRange algorithmName="SHA-512" hashValue="ON39YdpmFHfN9f47KpiRvqrKx0V9+erV1CNkpWzYhW/Qyc6aT8rEyCrvauWSYGZK2ia3o7vd3akF07acHAFpOA==" saltValue="yVW9XmDwTqEnmpSGai0KYg==" spinCount="100000" sqref="D3" name="Range1_1_15_1"/>
    <protectedRange algorithmName="SHA-512" hashValue="ON39YdpmFHfN9f47KpiRvqrKx0V9+erV1CNkpWzYhW/Qyc6aT8rEyCrvauWSYGZK2ia3o7vd3akF07acHAFpOA==" saltValue="yVW9XmDwTqEnmpSGai0KYg==" spinCount="100000" sqref="E3:H3" name="Range1_3_4_1_1"/>
  </protectedRanges>
  <conditionalFormatting sqref="E3">
    <cfRule type="top10" dxfId="359" priority="7" rank="1"/>
  </conditionalFormatting>
  <conditionalFormatting sqref="E3:J3">
    <cfRule type="cellIs" dxfId="358" priority="1" operator="greaterThanOrEqual">
      <formula>200</formula>
    </cfRule>
  </conditionalFormatting>
  <conditionalFormatting sqref="F3">
    <cfRule type="top10" dxfId="357" priority="6" rank="1"/>
  </conditionalFormatting>
  <conditionalFormatting sqref="G3">
    <cfRule type="top10" dxfId="356" priority="5" rank="1"/>
  </conditionalFormatting>
  <conditionalFormatting sqref="H3">
    <cfRule type="top10" dxfId="355" priority="4" rank="1"/>
  </conditionalFormatting>
  <conditionalFormatting sqref="I3">
    <cfRule type="top10" dxfId="354" priority="3" rank="1"/>
    <cfRule type="top10" dxfId="353" priority="8" rank="1"/>
  </conditionalFormatting>
  <conditionalFormatting sqref="J3">
    <cfRule type="top10" dxfId="352" priority="2" rank="1"/>
  </conditionalFormatting>
  <hyperlinks>
    <hyperlink ref="Q1" location="'National Rankings'!A1" display="Back to Ranking" xr:uid="{008EFC8B-692B-4AEF-BC8C-408B3627D71D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B238345-AD36-413A-86F7-5BAD8EE43A3A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4F4E4-1BC5-4FBB-AE69-BF6B8EF7B5D5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20</v>
      </c>
    </row>
    <row r="2" spans="1:17" x14ac:dyDescent="0.25">
      <c r="A2" s="12" t="s">
        <v>21</v>
      </c>
      <c r="B2" s="13" t="s">
        <v>74</v>
      </c>
      <c r="C2" s="14">
        <v>45430</v>
      </c>
      <c r="D2" s="36" t="s">
        <v>73</v>
      </c>
      <c r="E2" s="15">
        <v>190</v>
      </c>
      <c r="F2" s="15">
        <v>192</v>
      </c>
      <c r="G2" s="15">
        <v>189</v>
      </c>
      <c r="H2" s="15">
        <v>192</v>
      </c>
      <c r="I2" s="15"/>
      <c r="J2" s="15"/>
      <c r="K2" s="18">
        <v>4</v>
      </c>
      <c r="L2" s="18">
        <v>763</v>
      </c>
      <c r="M2" s="19">
        <v>190.75</v>
      </c>
      <c r="N2" s="20">
        <v>4</v>
      </c>
      <c r="O2" s="21">
        <v>194.75</v>
      </c>
    </row>
    <row r="3" spans="1:17" x14ac:dyDescent="0.25">
      <c r="A3" s="12" t="s">
        <v>21</v>
      </c>
      <c r="B3" s="13" t="s">
        <v>74</v>
      </c>
      <c r="C3" s="14">
        <v>45465</v>
      </c>
      <c r="D3" s="36" t="s">
        <v>73</v>
      </c>
      <c r="E3" s="15">
        <v>190</v>
      </c>
      <c r="F3" s="15">
        <v>188</v>
      </c>
      <c r="G3" s="15">
        <v>187</v>
      </c>
      <c r="H3" s="15">
        <v>192</v>
      </c>
      <c r="I3" s="15">
        <v>190</v>
      </c>
      <c r="J3" s="15">
        <v>190</v>
      </c>
      <c r="K3" s="18">
        <v>6</v>
      </c>
      <c r="L3" s="18">
        <v>1137</v>
      </c>
      <c r="M3" s="19">
        <v>189.5</v>
      </c>
      <c r="N3" s="20">
        <v>8</v>
      </c>
      <c r="O3" s="21">
        <v>197.5</v>
      </c>
    </row>
    <row r="4" spans="1:17" x14ac:dyDescent="0.25">
      <c r="A4" s="23"/>
      <c r="B4" s="24"/>
      <c r="C4" s="25"/>
      <c r="D4" s="26"/>
      <c r="E4" s="27"/>
      <c r="F4" s="27"/>
      <c r="G4" s="27"/>
      <c r="H4" s="27"/>
      <c r="I4" s="27"/>
      <c r="J4" s="27"/>
      <c r="K4" s="28"/>
      <c r="L4" s="28"/>
      <c r="M4" s="29"/>
      <c r="N4" s="30"/>
      <c r="O4" s="31"/>
    </row>
    <row r="5" spans="1:17" x14ac:dyDescent="0.25">
      <c r="K5" s="8">
        <f>SUM(K2:K4)</f>
        <v>10</v>
      </c>
      <c r="L5" s="8">
        <f>SUM(L2:L4)</f>
        <v>1900</v>
      </c>
      <c r="M5" s="7">
        <f>SUM(L5/K5)</f>
        <v>190</v>
      </c>
      <c r="N5" s="8">
        <f>SUM(N2:N4)</f>
        <v>12</v>
      </c>
      <c r="O5" s="11">
        <f>SUM(M5+N5)</f>
        <v>202</v>
      </c>
    </row>
  </sheetData>
  <protectedRanges>
    <protectedRange algorithmName="SHA-512" hashValue="ON39YdpmFHfN9f47KpiRvqrKx0V9+erV1CNkpWzYhW/Qyc6aT8rEyCrvauWSYGZK2ia3o7vd3akF07acHAFpOA==" saltValue="yVW9XmDwTqEnmpSGai0KYg==" spinCount="100000" sqref="B4:C4 I4:J4" name="Range1_20_1_1"/>
    <protectedRange algorithmName="SHA-512" hashValue="ON39YdpmFHfN9f47KpiRvqrKx0V9+erV1CNkpWzYhW/Qyc6aT8rEyCrvauWSYGZK2ia3o7vd3akF07acHAFpOA==" saltValue="yVW9XmDwTqEnmpSGai0KYg==" spinCount="100000" sqref="D4" name="Range1_1_15_1"/>
    <protectedRange algorithmName="SHA-512" hashValue="ON39YdpmFHfN9f47KpiRvqrKx0V9+erV1CNkpWzYhW/Qyc6aT8rEyCrvauWSYGZK2ia3o7vd3akF07acHAFpOA==" saltValue="yVW9XmDwTqEnmpSGai0KYg==" spinCount="100000" sqref="E4:H4" name="Range1_3_4_1_1"/>
    <protectedRange algorithmName="SHA-512" hashValue="ON39YdpmFHfN9f47KpiRvqrKx0V9+erV1CNkpWzYhW/Qyc6aT8rEyCrvauWSYGZK2ia3o7vd3akF07acHAFpOA==" saltValue="yVW9XmDwTqEnmpSGai0KYg==" spinCount="100000" sqref="E2:J2 B2:C2" name="Range1_9"/>
    <protectedRange algorithmName="SHA-512" hashValue="ON39YdpmFHfN9f47KpiRvqrKx0V9+erV1CNkpWzYhW/Qyc6aT8rEyCrvauWSYGZK2ia3o7vd3akF07acHAFpOA==" saltValue="yVW9XmDwTqEnmpSGai0KYg==" spinCount="100000" sqref="D2" name="Range1_1_8"/>
  </protectedRanges>
  <conditionalFormatting sqref="E4">
    <cfRule type="top10" dxfId="639" priority="7" rank="1"/>
  </conditionalFormatting>
  <conditionalFormatting sqref="E4:J4">
    <cfRule type="cellIs" dxfId="638" priority="1" operator="greaterThanOrEqual">
      <formula>200</formula>
    </cfRule>
  </conditionalFormatting>
  <conditionalFormatting sqref="F4">
    <cfRule type="top10" dxfId="637" priority="6" rank="1"/>
  </conditionalFormatting>
  <conditionalFormatting sqref="G4">
    <cfRule type="top10" dxfId="636" priority="5" rank="1"/>
  </conditionalFormatting>
  <conditionalFormatting sqref="H4">
    <cfRule type="top10" dxfId="635" priority="4" rank="1"/>
  </conditionalFormatting>
  <conditionalFormatting sqref="I4">
    <cfRule type="top10" dxfId="634" priority="3" rank="1"/>
    <cfRule type="top10" dxfId="633" priority="8" rank="1"/>
  </conditionalFormatting>
  <conditionalFormatting sqref="J4">
    <cfRule type="top10" dxfId="632" priority="2" rank="1"/>
  </conditionalFormatting>
  <hyperlinks>
    <hyperlink ref="Q1" location="'National Rankings'!A1" display="Back to Ranking" xr:uid="{EAB1AC2A-1520-48BD-93DA-9FC67D1B35F1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CDACB2D-0574-4EE8-BE55-02D61531AE69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CDA02-2F74-4F4E-AF77-EE0F69BCAE92}">
  <dimension ref="A1:Q5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20</v>
      </c>
    </row>
    <row r="2" spans="1:17" x14ac:dyDescent="0.25">
      <c r="A2" s="12" t="s">
        <v>21</v>
      </c>
      <c r="B2" s="13" t="s">
        <v>138</v>
      </c>
      <c r="C2" s="14">
        <v>45612</v>
      </c>
      <c r="D2" s="36" t="s">
        <v>109</v>
      </c>
      <c r="E2" s="15">
        <v>172</v>
      </c>
      <c r="F2" s="15">
        <v>174</v>
      </c>
      <c r="G2" s="15">
        <v>182</v>
      </c>
      <c r="H2" s="15">
        <v>184</v>
      </c>
      <c r="I2" s="15"/>
      <c r="J2" s="15"/>
      <c r="K2" s="18">
        <v>4</v>
      </c>
      <c r="L2" s="18">
        <v>712</v>
      </c>
      <c r="M2" s="19">
        <v>178</v>
      </c>
      <c r="N2" s="20">
        <v>4</v>
      </c>
      <c r="O2" s="21">
        <v>182</v>
      </c>
    </row>
    <row r="3" spans="1:17" x14ac:dyDescent="0.25">
      <c r="A3" s="12" t="s">
        <v>21</v>
      </c>
      <c r="B3" s="13" t="s">
        <v>138</v>
      </c>
      <c r="C3" s="14">
        <v>45613</v>
      </c>
      <c r="D3" s="36" t="s">
        <v>120</v>
      </c>
      <c r="E3" s="15">
        <v>177</v>
      </c>
      <c r="F3" s="15">
        <v>178</v>
      </c>
      <c r="G3" s="15">
        <v>187</v>
      </c>
      <c r="H3" s="15">
        <v>187</v>
      </c>
      <c r="I3" s="15"/>
      <c r="J3" s="15"/>
      <c r="K3" s="18">
        <v>4</v>
      </c>
      <c r="L3" s="18">
        <v>729</v>
      </c>
      <c r="M3" s="19">
        <v>182.25</v>
      </c>
      <c r="N3" s="20">
        <v>3</v>
      </c>
      <c r="O3" s="21">
        <v>185.25</v>
      </c>
    </row>
    <row r="4" spans="1:17" x14ac:dyDescent="0.25">
      <c r="A4" s="23"/>
      <c r="B4" s="24"/>
      <c r="C4" s="25"/>
      <c r="D4" s="26"/>
      <c r="E4" s="27"/>
      <c r="F4" s="27"/>
      <c r="G4" s="27"/>
      <c r="H4" s="27"/>
      <c r="I4" s="27"/>
      <c r="J4" s="27"/>
      <c r="K4" s="28"/>
      <c r="L4" s="28"/>
      <c r="M4" s="29"/>
      <c r="N4" s="30"/>
      <c r="O4" s="31"/>
    </row>
    <row r="5" spans="1:17" x14ac:dyDescent="0.25">
      <c r="K5" s="8">
        <f>SUM(K2:K4)</f>
        <v>8</v>
      </c>
      <c r="L5" s="8">
        <f>SUM(L2:L4)</f>
        <v>1441</v>
      </c>
      <c r="M5" s="7">
        <f>SUM(L5/K5)</f>
        <v>180.125</v>
      </c>
      <c r="N5" s="8">
        <f>SUM(N2:N4)</f>
        <v>7</v>
      </c>
      <c r="O5" s="11">
        <f>SUM(M5+N5)</f>
        <v>187.125</v>
      </c>
    </row>
  </sheetData>
  <protectedRanges>
    <protectedRange algorithmName="SHA-512" hashValue="ON39YdpmFHfN9f47KpiRvqrKx0V9+erV1CNkpWzYhW/Qyc6aT8rEyCrvauWSYGZK2ia3o7vd3akF07acHAFpOA==" saltValue="yVW9XmDwTqEnmpSGai0KYg==" spinCount="100000" sqref="B4:C4 I4:J4" name="Range1_20_1_1"/>
    <protectedRange algorithmName="SHA-512" hashValue="ON39YdpmFHfN9f47KpiRvqrKx0V9+erV1CNkpWzYhW/Qyc6aT8rEyCrvauWSYGZK2ia3o7vd3akF07acHAFpOA==" saltValue="yVW9XmDwTqEnmpSGai0KYg==" spinCount="100000" sqref="D4" name="Range1_1_15_1"/>
    <protectedRange algorithmName="SHA-512" hashValue="ON39YdpmFHfN9f47KpiRvqrKx0V9+erV1CNkpWzYhW/Qyc6aT8rEyCrvauWSYGZK2ia3o7vd3akF07acHAFpOA==" saltValue="yVW9XmDwTqEnmpSGai0KYg==" spinCount="100000" sqref="E4:H4" name="Range1_3_4_1_1"/>
    <protectedRange algorithmName="SHA-512" hashValue="ON39YdpmFHfN9f47KpiRvqrKx0V9+erV1CNkpWzYhW/Qyc6aT8rEyCrvauWSYGZK2ia3o7vd3akF07acHAFpOA==" saltValue="yVW9XmDwTqEnmpSGai0KYg==" spinCount="100000" sqref="B2:C2 B3:C3" name="Range1_5_2_1"/>
    <protectedRange algorithmName="SHA-512" hashValue="ON39YdpmFHfN9f47KpiRvqrKx0V9+erV1CNkpWzYhW/Qyc6aT8rEyCrvauWSYGZK2ia3o7vd3akF07acHAFpOA==" saltValue="yVW9XmDwTqEnmpSGai0KYg==" spinCount="100000" sqref="D2 D3" name="Range1_1_3_1_1"/>
  </protectedRanges>
  <conditionalFormatting sqref="E4">
    <cfRule type="top10" dxfId="351" priority="7" rank="1"/>
  </conditionalFormatting>
  <conditionalFormatting sqref="E4:J4">
    <cfRule type="cellIs" dxfId="350" priority="1" operator="greaterThanOrEqual">
      <formula>200</formula>
    </cfRule>
  </conditionalFormatting>
  <conditionalFormatting sqref="F4">
    <cfRule type="top10" dxfId="349" priority="6" rank="1"/>
  </conditionalFormatting>
  <conditionalFormatting sqref="G4">
    <cfRule type="top10" dxfId="348" priority="5" rank="1"/>
  </conditionalFormatting>
  <conditionalFormatting sqref="H4">
    <cfRule type="top10" dxfId="347" priority="4" rank="1"/>
  </conditionalFormatting>
  <conditionalFormatting sqref="I4">
    <cfRule type="top10" dxfId="346" priority="3" rank="1"/>
    <cfRule type="top10" dxfId="345" priority="8" rank="1"/>
  </conditionalFormatting>
  <conditionalFormatting sqref="J4">
    <cfRule type="top10" dxfId="344" priority="2" rank="1"/>
  </conditionalFormatting>
  <hyperlinks>
    <hyperlink ref="Q1" location="'National Rankings'!A1" display="Back to Ranking" xr:uid="{61C75CCF-E03C-4A4F-8A20-1ACD503DE00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3A06A6D-3362-446F-889E-D3AA26CB44D5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9EFE7-794C-467C-82E2-DC5EE79A6822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20</v>
      </c>
    </row>
    <row r="2" spans="1:17" x14ac:dyDescent="0.25">
      <c r="A2" s="12" t="s">
        <v>21</v>
      </c>
      <c r="B2" s="13" t="s">
        <v>40</v>
      </c>
      <c r="C2" s="14">
        <v>45361</v>
      </c>
      <c r="D2" s="36" t="s">
        <v>39</v>
      </c>
      <c r="E2" s="15">
        <v>191</v>
      </c>
      <c r="F2" s="15">
        <v>190</v>
      </c>
      <c r="G2" s="15">
        <v>189</v>
      </c>
      <c r="H2" s="15">
        <v>189</v>
      </c>
      <c r="I2" s="15"/>
      <c r="J2" s="15"/>
      <c r="K2" s="18">
        <v>4</v>
      </c>
      <c r="L2" s="18">
        <v>759</v>
      </c>
      <c r="M2" s="19">
        <v>189.75</v>
      </c>
      <c r="N2" s="20">
        <v>8</v>
      </c>
      <c r="O2" s="21">
        <v>197.75</v>
      </c>
    </row>
    <row r="3" spans="1:17" x14ac:dyDescent="0.25">
      <c r="A3" s="23"/>
      <c r="B3" s="24"/>
      <c r="C3" s="25"/>
      <c r="D3" s="26"/>
      <c r="E3" s="27"/>
      <c r="F3" s="27"/>
      <c r="G3" s="27"/>
      <c r="H3" s="27"/>
      <c r="I3" s="27"/>
      <c r="J3" s="27"/>
      <c r="K3" s="28"/>
      <c r="L3" s="28"/>
      <c r="M3" s="29"/>
      <c r="N3" s="30"/>
      <c r="O3" s="31"/>
    </row>
    <row r="4" spans="1:17" x14ac:dyDescent="0.25">
      <c r="K4" s="8">
        <f>SUM(K2:K3)</f>
        <v>4</v>
      </c>
      <c r="L4" s="8">
        <f>SUM(L2:L3)</f>
        <v>759</v>
      </c>
      <c r="M4" s="7">
        <f>SUM(L4/K4)</f>
        <v>189.75</v>
      </c>
      <c r="N4" s="8">
        <f>SUM(N2:N3)</f>
        <v>8</v>
      </c>
      <c r="O4" s="11">
        <f>SUM(M4+N4)</f>
        <v>197.75</v>
      </c>
    </row>
  </sheetData>
  <protectedRanges>
    <protectedRange algorithmName="SHA-512" hashValue="ON39YdpmFHfN9f47KpiRvqrKx0V9+erV1CNkpWzYhW/Qyc6aT8rEyCrvauWSYGZK2ia3o7vd3akF07acHAFpOA==" saltValue="yVW9XmDwTqEnmpSGai0KYg==" spinCount="100000" sqref="B3:C3 I3:J3" name="Range1_20_1_1"/>
    <protectedRange algorithmName="SHA-512" hashValue="ON39YdpmFHfN9f47KpiRvqrKx0V9+erV1CNkpWzYhW/Qyc6aT8rEyCrvauWSYGZK2ia3o7vd3akF07acHAFpOA==" saltValue="yVW9XmDwTqEnmpSGai0KYg==" spinCount="100000" sqref="D3" name="Range1_1_15_1"/>
    <protectedRange algorithmName="SHA-512" hashValue="ON39YdpmFHfN9f47KpiRvqrKx0V9+erV1CNkpWzYhW/Qyc6aT8rEyCrvauWSYGZK2ia3o7vd3akF07acHAFpOA==" saltValue="yVW9XmDwTqEnmpSGai0KYg==" spinCount="100000" sqref="E3:H3" name="Range1_3_4_1_1"/>
  </protectedRanges>
  <conditionalFormatting sqref="E3">
    <cfRule type="top10" dxfId="343" priority="7" rank="1"/>
  </conditionalFormatting>
  <conditionalFormatting sqref="E3:J3">
    <cfRule type="cellIs" dxfId="342" priority="1" operator="greaterThanOrEqual">
      <formula>200</formula>
    </cfRule>
  </conditionalFormatting>
  <conditionalFormatting sqref="F3">
    <cfRule type="top10" dxfId="341" priority="6" rank="1"/>
  </conditionalFormatting>
  <conditionalFormatting sqref="G3">
    <cfRule type="top10" dxfId="340" priority="5" rank="1"/>
  </conditionalFormatting>
  <conditionalFormatting sqref="H3">
    <cfRule type="top10" dxfId="339" priority="4" rank="1"/>
  </conditionalFormatting>
  <conditionalFormatting sqref="I3">
    <cfRule type="top10" dxfId="338" priority="3" rank="1"/>
    <cfRule type="top10" dxfId="337" priority="8" rank="1"/>
  </conditionalFormatting>
  <conditionalFormatting sqref="J3">
    <cfRule type="top10" dxfId="336" priority="2" rank="1"/>
  </conditionalFormatting>
  <hyperlinks>
    <hyperlink ref="Q1" location="'National Rankings'!A1" display="Back to Ranking" xr:uid="{7C75E0EC-9031-4E7F-B625-01566D9A00DB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33EBC81-4D90-4339-80A2-3CD631DE5DD7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06C8A-A787-4DB4-AF48-B56A47DD289D}">
  <dimension ref="A1:Q4"/>
  <sheetViews>
    <sheetView workbookViewId="0"/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20</v>
      </c>
    </row>
    <row r="2" spans="1:17" x14ac:dyDescent="0.25">
      <c r="A2" s="12" t="s">
        <v>21</v>
      </c>
      <c r="B2" s="13" t="s">
        <v>28</v>
      </c>
      <c r="C2" s="14">
        <v>45346</v>
      </c>
      <c r="D2" s="36" t="s">
        <v>31</v>
      </c>
      <c r="E2" s="15">
        <v>182</v>
      </c>
      <c r="F2" s="15">
        <v>175</v>
      </c>
      <c r="G2" s="15">
        <v>185</v>
      </c>
      <c r="H2" s="15">
        <v>183</v>
      </c>
      <c r="I2" s="15"/>
      <c r="J2" s="15"/>
      <c r="K2" s="18">
        <v>4</v>
      </c>
      <c r="L2" s="18">
        <v>725</v>
      </c>
      <c r="M2" s="19">
        <v>181.25</v>
      </c>
      <c r="N2" s="20">
        <v>3</v>
      </c>
      <c r="O2" s="21">
        <v>184.25</v>
      </c>
    </row>
    <row r="3" spans="1:17" x14ac:dyDescent="0.25">
      <c r="A3" s="23"/>
      <c r="B3" s="24"/>
      <c r="C3" s="25"/>
      <c r="D3" s="26"/>
      <c r="E3" s="27"/>
      <c r="F3" s="27"/>
      <c r="G3" s="27"/>
      <c r="H3" s="27"/>
      <c r="I3" s="27"/>
      <c r="J3" s="27"/>
      <c r="K3" s="28"/>
      <c r="L3" s="28"/>
      <c r="M3" s="29"/>
      <c r="N3" s="30"/>
      <c r="O3" s="31"/>
    </row>
    <row r="4" spans="1:17" x14ac:dyDescent="0.25">
      <c r="K4" s="8">
        <f>SUM(K2:K3)</f>
        <v>4</v>
      </c>
      <c r="L4" s="8">
        <f>SUM(L2:L3)</f>
        <v>725</v>
      </c>
      <c r="M4" s="7">
        <f>SUM(L4/K4)</f>
        <v>181.25</v>
      </c>
      <c r="N4" s="8">
        <f>SUM(N2:N3)</f>
        <v>3</v>
      </c>
      <c r="O4" s="11">
        <f>SUM(M4+N4)</f>
        <v>184.25</v>
      </c>
    </row>
  </sheetData>
  <protectedRanges>
    <protectedRange algorithmName="SHA-512" hashValue="ON39YdpmFHfN9f47KpiRvqrKx0V9+erV1CNkpWzYhW/Qyc6aT8rEyCrvauWSYGZK2ia3o7vd3akF07acHAFpOA==" saltValue="yVW9XmDwTqEnmpSGai0KYg==" spinCount="100000" sqref="B3:C3 I3:J3" name="Range1_20_1_1"/>
    <protectedRange algorithmName="SHA-512" hashValue="ON39YdpmFHfN9f47KpiRvqrKx0V9+erV1CNkpWzYhW/Qyc6aT8rEyCrvauWSYGZK2ia3o7vd3akF07acHAFpOA==" saltValue="yVW9XmDwTqEnmpSGai0KYg==" spinCount="100000" sqref="D3" name="Range1_1_15_1"/>
    <protectedRange algorithmName="SHA-512" hashValue="ON39YdpmFHfN9f47KpiRvqrKx0V9+erV1CNkpWzYhW/Qyc6aT8rEyCrvauWSYGZK2ia3o7vd3akF07acHAFpOA==" saltValue="yVW9XmDwTqEnmpSGai0KYg==" spinCount="100000" sqref="E3:H3" name="Range1_3_4_1_1"/>
  </protectedRanges>
  <conditionalFormatting sqref="E3">
    <cfRule type="top10" dxfId="335" priority="7" rank="1"/>
  </conditionalFormatting>
  <conditionalFormatting sqref="E3:J3">
    <cfRule type="cellIs" dxfId="334" priority="1" operator="greaterThanOrEqual">
      <formula>200</formula>
    </cfRule>
  </conditionalFormatting>
  <conditionalFormatting sqref="F3">
    <cfRule type="top10" dxfId="333" priority="6" rank="1"/>
  </conditionalFormatting>
  <conditionalFormatting sqref="G3">
    <cfRule type="top10" dxfId="332" priority="5" rank="1"/>
  </conditionalFormatting>
  <conditionalFormatting sqref="H3">
    <cfRule type="top10" dxfId="331" priority="4" rank="1"/>
  </conditionalFormatting>
  <conditionalFormatting sqref="I3">
    <cfRule type="top10" dxfId="330" priority="3" rank="1"/>
    <cfRule type="top10" dxfId="329" priority="8" rank="1"/>
  </conditionalFormatting>
  <conditionalFormatting sqref="J3">
    <cfRule type="top10" dxfId="328" priority="2" rank="1"/>
  </conditionalFormatting>
  <hyperlinks>
    <hyperlink ref="Q1" location="'National Rankings'!A1" display="Back to Ranking" xr:uid="{EF473875-6C54-417A-A875-FDDD8EC75084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38C442C-BA30-412E-BD0F-005FD7DC8C15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CA95A-EAAB-4CE5-842A-B885573F94D0}">
  <dimension ref="A1:Q7"/>
  <sheetViews>
    <sheetView workbookViewId="0">
      <selection activeCell="K8" sqref="K8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20</v>
      </c>
    </row>
    <row r="2" spans="1:17" x14ac:dyDescent="0.25">
      <c r="A2" s="12" t="s">
        <v>21</v>
      </c>
      <c r="B2" s="13" t="s">
        <v>64</v>
      </c>
      <c r="C2" s="14">
        <v>45417</v>
      </c>
      <c r="D2" s="36" t="s">
        <v>70</v>
      </c>
      <c r="E2" s="15">
        <v>177</v>
      </c>
      <c r="F2" s="15">
        <v>181</v>
      </c>
      <c r="G2" s="15">
        <v>185</v>
      </c>
      <c r="H2" s="15">
        <v>183</v>
      </c>
      <c r="I2" s="15"/>
      <c r="J2" s="15"/>
      <c r="K2" s="18">
        <v>4</v>
      </c>
      <c r="L2" s="18">
        <v>726</v>
      </c>
      <c r="M2" s="19">
        <v>181.5</v>
      </c>
      <c r="N2" s="20">
        <v>6</v>
      </c>
      <c r="O2" s="21">
        <v>187.5</v>
      </c>
    </row>
    <row r="3" spans="1:17" x14ac:dyDescent="0.25">
      <c r="A3" s="12" t="s">
        <v>21</v>
      </c>
      <c r="B3" s="13" t="s">
        <v>64</v>
      </c>
      <c r="C3" s="14">
        <v>45444</v>
      </c>
      <c r="D3" s="36" t="s">
        <v>70</v>
      </c>
      <c r="E3" s="15">
        <v>184</v>
      </c>
      <c r="F3" s="15">
        <v>181</v>
      </c>
      <c r="G3" s="15">
        <v>182.001</v>
      </c>
      <c r="H3" s="15">
        <v>178</v>
      </c>
      <c r="I3" s="15">
        <v>182</v>
      </c>
      <c r="J3" s="15">
        <v>192</v>
      </c>
      <c r="K3" s="18">
        <v>6</v>
      </c>
      <c r="L3" s="18">
        <v>1099.001</v>
      </c>
      <c r="M3" s="19">
        <v>183.16683333333333</v>
      </c>
      <c r="N3" s="20">
        <v>30</v>
      </c>
      <c r="O3" s="21">
        <v>213.16683333333333</v>
      </c>
    </row>
    <row r="4" spans="1:17" x14ac:dyDescent="0.25">
      <c r="A4" s="12" t="s">
        <v>21</v>
      </c>
      <c r="B4" s="13" t="s">
        <v>64</v>
      </c>
      <c r="C4" s="14">
        <v>45542</v>
      </c>
      <c r="D4" s="36" t="s">
        <v>70</v>
      </c>
      <c r="E4" s="15">
        <v>176</v>
      </c>
      <c r="F4" s="15">
        <v>166</v>
      </c>
      <c r="G4" s="15">
        <v>144</v>
      </c>
      <c r="H4" s="15">
        <v>162</v>
      </c>
      <c r="I4" s="15">
        <v>143</v>
      </c>
      <c r="J4" s="15">
        <v>166</v>
      </c>
      <c r="K4" s="18">
        <v>6</v>
      </c>
      <c r="L4" s="18">
        <v>957</v>
      </c>
      <c r="M4" s="19">
        <v>159.5</v>
      </c>
      <c r="N4" s="20">
        <v>8</v>
      </c>
      <c r="O4" s="21">
        <v>167.5</v>
      </c>
    </row>
    <row r="5" spans="1:17" x14ac:dyDescent="0.25">
      <c r="A5" s="12" t="s">
        <v>21</v>
      </c>
      <c r="B5" s="13" t="s">
        <v>64</v>
      </c>
      <c r="C5" s="14">
        <v>45598</v>
      </c>
      <c r="D5" s="36" t="s">
        <v>70</v>
      </c>
      <c r="E5" s="15">
        <v>182</v>
      </c>
      <c r="F5" s="15">
        <v>178</v>
      </c>
      <c r="G5" s="15">
        <v>186</v>
      </c>
      <c r="H5" s="15">
        <v>172</v>
      </c>
      <c r="I5" s="15"/>
      <c r="J5" s="15"/>
      <c r="K5" s="18">
        <v>4</v>
      </c>
      <c r="L5" s="18">
        <v>718</v>
      </c>
      <c r="M5" s="19">
        <v>179.5</v>
      </c>
      <c r="N5" s="20">
        <v>5</v>
      </c>
      <c r="O5" s="21">
        <v>184.5</v>
      </c>
    </row>
    <row r="6" spans="1:17" x14ac:dyDescent="0.25">
      <c r="A6" s="23"/>
      <c r="B6" s="24"/>
      <c r="C6" s="25"/>
      <c r="D6" s="26"/>
      <c r="E6" s="27"/>
      <c r="F6" s="27"/>
      <c r="G6" s="27"/>
      <c r="H6" s="27"/>
      <c r="I6" s="27"/>
      <c r="J6" s="27"/>
      <c r="K6" s="28"/>
      <c r="L6" s="28"/>
      <c r="M6" s="29"/>
      <c r="N6" s="30"/>
      <c r="O6" s="31"/>
    </row>
    <row r="7" spans="1:17" x14ac:dyDescent="0.25">
      <c r="K7" s="8">
        <f>SUM(K2:K6)</f>
        <v>20</v>
      </c>
      <c r="L7" s="8">
        <f>SUM(L2:L6)</f>
        <v>3500.0010000000002</v>
      </c>
      <c r="M7" s="7">
        <f>SUM(L7/K7)</f>
        <v>175.00005000000002</v>
      </c>
      <c r="N7" s="8">
        <f>SUM(N2:N6)</f>
        <v>49</v>
      </c>
      <c r="O7" s="11">
        <f>SUM(M7+N7)</f>
        <v>224.00005000000002</v>
      </c>
    </row>
  </sheetData>
  <protectedRanges>
    <protectedRange algorithmName="SHA-512" hashValue="ON39YdpmFHfN9f47KpiRvqrKx0V9+erV1CNkpWzYhW/Qyc6aT8rEyCrvauWSYGZK2ia3o7vd3akF07acHAFpOA==" saltValue="yVW9XmDwTqEnmpSGai0KYg==" spinCount="100000" sqref="B6:C6 I6:J6" name="Range1_20_1_1"/>
    <protectedRange algorithmName="SHA-512" hashValue="ON39YdpmFHfN9f47KpiRvqrKx0V9+erV1CNkpWzYhW/Qyc6aT8rEyCrvauWSYGZK2ia3o7vd3akF07acHAFpOA==" saltValue="yVW9XmDwTqEnmpSGai0KYg==" spinCount="100000" sqref="D6" name="Range1_1_15_1"/>
    <protectedRange algorithmName="SHA-512" hashValue="ON39YdpmFHfN9f47KpiRvqrKx0V9+erV1CNkpWzYhW/Qyc6aT8rEyCrvauWSYGZK2ia3o7vd3akF07acHAFpOA==" saltValue="yVW9XmDwTqEnmpSGai0KYg==" spinCount="100000" sqref="E6:H6" name="Range1_3_4_1_1"/>
    <protectedRange algorithmName="SHA-512" hashValue="ON39YdpmFHfN9f47KpiRvqrKx0V9+erV1CNkpWzYhW/Qyc6aT8rEyCrvauWSYGZK2ia3o7vd3akF07acHAFpOA==" saltValue="yVW9XmDwTqEnmpSGai0KYg==" spinCount="100000" sqref="B2:C2" name="Range1_3"/>
    <protectedRange algorithmName="SHA-512" hashValue="ON39YdpmFHfN9f47KpiRvqrKx0V9+erV1CNkpWzYhW/Qyc6aT8rEyCrvauWSYGZK2ia3o7vd3akF07acHAFpOA==" saltValue="yVW9XmDwTqEnmpSGai0KYg==" spinCount="100000" sqref="D2" name="Range1_1_2"/>
    <protectedRange algorithmName="SHA-512" hashValue="ON39YdpmFHfN9f47KpiRvqrKx0V9+erV1CNkpWzYhW/Qyc6aT8rEyCrvauWSYGZK2ia3o7vd3akF07acHAFpOA==" saltValue="yVW9XmDwTqEnmpSGai0KYg==" spinCount="100000" sqref="E2:J2" name="Range1_5"/>
    <protectedRange algorithmName="SHA-512" hashValue="ON39YdpmFHfN9f47KpiRvqrKx0V9+erV1CNkpWzYhW/Qyc6aT8rEyCrvauWSYGZK2ia3o7vd3akF07acHAFpOA==" saltValue="yVW9XmDwTqEnmpSGai0KYg==" spinCount="100000" sqref="E4:J4 B4:C4" name="Range1_19"/>
    <protectedRange algorithmName="SHA-512" hashValue="ON39YdpmFHfN9f47KpiRvqrKx0V9+erV1CNkpWzYhW/Qyc6aT8rEyCrvauWSYGZK2ia3o7vd3akF07acHAFpOA==" saltValue="yVW9XmDwTqEnmpSGai0KYg==" spinCount="100000" sqref="D4" name="Range1_1_18"/>
  </protectedRanges>
  <conditionalFormatting sqref="E6">
    <cfRule type="top10" dxfId="327" priority="7" rank="1"/>
  </conditionalFormatting>
  <conditionalFormatting sqref="E6:J6">
    <cfRule type="cellIs" dxfId="326" priority="1" operator="greaterThanOrEqual">
      <formula>200</formula>
    </cfRule>
  </conditionalFormatting>
  <conditionalFormatting sqref="F6">
    <cfRule type="top10" dxfId="325" priority="6" rank="1"/>
  </conditionalFormatting>
  <conditionalFormatting sqref="G6">
    <cfRule type="top10" dxfId="324" priority="5" rank="1"/>
  </conditionalFormatting>
  <conditionalFormatting sqref="H6">
    <cfRule type="top10" dxfId="323" priority="4" rank="1"/>
  </conditionalFormatting>
  <conditionalFormatting sqref="I6">
    <cfRule type="top10" dxfId="322" priority="3" rank="1"/>
    <cfRule type="top10" dxfId="321" priority="8" rank="1"/>
  </conditionalFormatting>
  <conditionalFormatting sqref="J6">
    <cfRule type="top10" dxfId="320" priority="2" rank="1"/>
  </conditionalFormatting>
  <hyperlinks>
    <hyperlink ref="Q1" location="'National Rankings'!A1" display="Back to Ranking" xr:uid="{0DAC4228-9806-4805-8EE4-7CDB1388FE3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DB7AE84-4940-40BB-9BE5-0BC194F9171E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F7233-0BA8-43F0-B10B-359BDD7ACF1F}">
  <dimension ref="A1:Q29"/>
  <sheetViews>
    <sheetView workbookViewId="0">
      <selection activeCell="K30" sqref="K30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20</v>
      </c>
    </row>
    <row r="2" spans="1:17" x14ac:dyDescent="0.25">
      <c r="A2" s="12" t="s">
        <v>21</v>
      </c>
      <c r="B2" s="13" t="s">
        <v>35</v>
      </c>
      <c r="C2" s="14">
        <v>45353</v>
      </c>
      <c r="D2" s="36" t="s">
        <v>37</v>
      </c>
      <c r="E2" s="15">
        <v>186</v>
      </c>
      <c r="F2" s="15">
        <v>195</v>
      </c>
      <c r="G2" s="15">
        <v>194</v>
      </c>
      <c r="H2" s="15">
        <v>190</v>
      </c>
      <c r="I2" s="15"/>
      <c r="J2" s="15"/>
      <c r="K2" s="18">
        <v>4</v>
      </c>
      <c r="L2" s="18">
        <v>765</v>
      </c>
      <c r="M2" s="19">
        <v>191.25</v>
      </c>
      <c r="N2" s="20">
        <v>8</v>
      </c>
      <c r="O2" s="21">
        <v>199.25</v>
      </c>
    </row>
    <row r="3" spans="1:17" x14ac:dyDescent="0.25">
      <c r="A3" s="12" t="s">
        <v>21</v>
      </c>
      <c r="B3" s="13" t="s">
        <v>35</v>
      </c>
      <c r="C3" s="14">
        <v>45388</v>
      </c>
      <c r="D3" s="36" t="s">
        <v>37</v>
      </c>
      <c r="E3" s="15">
        <v>195</v>
      </c>
      <c r="F3" s="15">
        <v>196</v>
      </c>
      <c r="G3" s="15">
        <v>196</v>
      </c>
      <c r="H3" s="15">
        <v>197</v>
      </c>
      <c r="I3" s="15">
        <v>197</v>
      </c>
      <c r="J3" s="15">
        <v>197</v>
      </c>
      <c r="K3" s="18">
        <v>6</v>
      </c>
      <c r="L3" s="18">
        <v>1178</v>
      </c>
      <c r="M3" s="19">
        <v>196.33333333333334</v>
      </c>
      <c r="N3" s="20">
        <v>34</v>
      </c>
      <c r="O3" s="21">
        <v>230.33333333333334</v>
      </c>
    </row>
    <row r="4" spans="1:17" x14ac:dyDescent="0.25">
      <c r="A4" s="12" t="s">
        <v>21</v>
      </c>
      <c r="B4" s="13" t="s">
        <v>35</v>
      </c>
      <c r="C4" s="14">
        <v>45395</v>
      </c>
      <c r="D4" s="39" t="s">
        <v>50</v>
      </c>
      <c r="E4" s="15">
        <v>193</v>
      </c>
      <c r="F4" s="15">
        <v>195</v>
      </c>
      <c r="G4" s="15">
        <v>192</v>
      </c>
      <c r="H4" s="15">
        <v>199</v>
      </c>
      <c r="I4" s="15"/>
      <c r="J4" s="15"/>
      <c r="K4" s="18">
        <v>4</v>
      </c>
      <c r="L4" s="18">
        <v>779</v>
      </c>
      <c r="M4" s="19">
        <v>194.75</v>
      </c>
      <c r="N4" s="20">
        <v>13</v>
      </c>
      <c r="O4" s="21">
        <v>207.75</v>
      </c>
    </row>
    <row r="5" spans="1:17" x14ac:dyDescent="0.25">
      <c r="A5" s="12" t="s">
        <v>21</v>
      </c>
      <c r="B5" s="13" t="s">
        <v>35</v>
      </c>
      <c r="C5" s="14">
        <v>45407</v>
      </c>
      <c r="D5" s="39" t="s">
        <v>50</v>
      </c>
      <c r="E5" s="15">
        <v>196</v>
      </c>
      <c r="F5" s="15">
        <v>197</v>
      </c>
      <c r="G5" s="15"/>
      <c r="H5" s="15"/>
      <c r="I5" s="15"/>
      <c r="J5" s="15"/>
      <c r="K5" s="18">
        <v>2</v>
      </c>
      <c r="L5" s="18">
        <v>393</v>
      </c>
      <c r="M5" s="19">
        <v>196.5</v>
      </c>
      <c r="N5" s="20">
        <v>5</v>
      </c>
      <c r="O5" s="21">
        <v>201.5</v>
      </c>
    </row>
    <row r="6" spans="1:17" x14ac:dyDescent="0.25">
      <c r="A6" s="12" t="s">
        <v>21</v>
      </c>
      <c r="B6" s="13" t="s">
        <v>35</v>
      </c>
      <c r="C6" s="14">
        <v>45414</v>
      </c>
      <c r="D6" s="39" t="s">
        <v>50</v>
      </c>
      <c r="E6" s="15">
        <v>198</v>
      </c>
      <c r="F6" s="15">
        <v>197</v>
      </c>
      <c r="G6" s="15"/>
      <c r="H6" s="15"/>
      <c r="I6" s="15"/>
      <c r="J6" s="15"/>
      <c r="K6" s="18">
        <v>2</v>
      </c>
      <c r="L6" s="18">
        <v>395</v>
      </c>
      <c r="M6" s="19">
        <v>197.5</v>
      </c>
      <c r="N6" s="20">
        <v>5</v>
      </c>
      <c r="O6" s="21">
        <v>202.5</v>
      </c>
    </row>
    <row r="7" spans="1:17" x14ac:dyDescent="0.25">
      <c r="A7" s="12" t="s">
        <v>21</v>
      </c>
      <c r="B7" s="13" t="s">
        <v>35</v>
      </c>
      <c r="C7" s="14">
        <v>45050</v>
      </c>
      <c r="D7" s="36" t="s">
        <v>37</v>
      </c>
      <c r="E7" s="15">
        <v>197</v>
      </c>
      <c r="F7" s="15">
        <v>198</v>
      </c>
      <c r="G7" s="15">
        <v>196</v>
      </c>
      <c r="H7" s="15">
        <v>198</v>
      </c>
      <c r="I7" s="15"/>
      <c r="J7" s="15"/>
      <c r="K7" s="18">
        <v>4</v>
      </c>
      <c r="L7" s="18">
        <v>789</v>
      </c>
      <c r="M7" s="19">
        <v>197.25</v>
      </c>
      <c r="N7" s="20">
        <v>13</v>
      </c>
      <c r="O7" s="21">
        <v>210.25</v>
      </c>
    </row>
    <row r="8" spans="1:17" x14ac:dyDescent="0.25">
      <c r="A8" s="12" t="s">
        <v>21</v>
      </c>
      <c r="B8" s="13" t="s">
        <v>35</v>
      </c>
      <c r="C8" s="14">
        <v>45423</v>
      </c>
      <c r="D8" s="39" t="s">
        <v>50</v>
      </c>
      <c r="E8" s="15">
        <v>193.01</v>
      </c>
      <c r="F8" s="15">
        <v>196</v>
      </c>
      <c r="G8" s="15">
        <v>193</v>
      </c>
      <c r="H8" s="15">
        <v>193</v>
      </c>
      <c r="I8" s="15"/>
      <c r="J8" s="15"/>
      <c r="K8" s="18">
        <v>4</v>
      </c>
      <c r="L8" s="18">
        <v>775.01</v>
      </c>
      <c r="M8" s="19">
        <v>193.7525</v>
      </c>
      <c r="N8" s="20">
        <v>11</v>
      </c>
      <c r="O8" s="21">
        <v>204.7525</v>
      </c>
    </row>
    <row r="9" spans="1:17" x14ac:dyDescent="0.25">
      <c r="A9" s="12" t="s">
        <v>21</v>
      </c>
      <c r="B9" s="13" t="s">
        <v>35</v>
      </c>
      <c r="C9" s="14">
        <v>45428</v>
      </c>
      <c r="D9" s="39" t="s">
        <v>50</v>
      </c>
      <c r="E9" s="15">
        <v>197</v>
      </c>
      <c r="F9" s="15">
        <v>197</v>
      </c>
      <c r="G9" s="15"/>
      <c r="H9" s="15"/>
      <c r="I9" s="15"/>
      <c r="J9" s="15"/>
      <c r="K9" s="18">
        <v>2</v>
      </c>
      <c r="L9" s="18">
        <v>394</v>
      </c>
      <c r="M9" s="19">
        <v>197</v>
      </c>
      <c r="N9" s="20">
        <v>5</v>
      </c>
      <c r="O9" s="21">
        <v>202</v>
      </c>
    </row>
    <row r="10" spans="1:17" x14ac:dyDescent="0.25">
      <c r="A10" s="12" t="s">
        <v>21</v>
      </c>
      <c r="B10" s="13" t="s">
        <v>35</v>
      </c>
      <c r="C10" s="14">
        <v>45449</v>
      </c>
      <c r="D10" s="39" t="s">
        <v>50</v>
      </c>
      <c r="E10" s="15">
        <v>195</v>
      </c>
      <c r="F10" s="15">
        <v>194</v>
      </c>
      <c r="G10" s="15"/>
      <c r="H10" s="15"/>
      <c r="I10" s="15"/>
      <c r="J10" s="15"/>
      <c r="K10" s="18">
        <v>2</v>
      </c>
      <c r="L10" s="18">
        <v>389</v>
      </c>
      <c r="M10" s="19">
        <v>194.5</v>
      </c>
      <c r="N10" s="20">
        <v>4</v>
      </c>
      <c r="O10" s="21">
        <v>198.5</v>
      </c>
    </row>
    <row r="11" spans="1:17" x14ac:dyDescent="0.25">
      <c r="A11" s="12" t="s">
        <v>21</v>
      </c>
      <c r="B11" s="13" t="s">
        <v>35</v>
      </c>
      <c r="C11" s="14">
        <v>45451</v>
      </c>
      <c r="D11" s="36" t="s">
        <v>84</v>
      </c>
      <c r="E11" s="15">
        <v>198</v>
      </c>
      <c r="F11" s="15">
        <v>196</v>
      </c>
      <c r="G11" s="15">
        <v>193</v>
      </c>
      <c r="H11" s="15">
        <v>194</v>
      </c>
      <c r="I11" s="15"/>
      <c r="J11" s="15"/>
      <c r="K11" s="18">
        <v>4</v>
      </c>
      <c r="L11" s="18">
        <v>781</v>
      </c>
      <c r="M11" s="19">
        <v>195.25</v>
      </c>
      <c r="N11" s="20">
        <v>5</v>
      </c>
      <c r="O11" s="21">
        <v>200.25</v>
      </c>
    </row>
    <row r="12" spans="1:17" x14ac:dyDescent="0.25">
      <c r="A12" s="12" t="s">
        <v>21</v>
      </c>
      <c r="B12" s="13" t="s">
        <v>35</v>
      </c>
      <c r="C12" s="14">
        <v>45456</v>
      </c>
      <c r="D12" s="39" t="s">
        <v>50</v>
      </c>
      <c r="E12" s="15">
        <v>197</v>
      </c>
      <c r="F12" s="15">
        <v>194</v>
      </c>
      <c r="G12" s="15"/>
      <c r="H12" s="15"/>
      <c r="I12" s="15"/>
      <c r="J12" s="15"/>
      <c r="K12" s="18">
        <v>2</v>
      </c>
      <c r="L12" s="18">
        <v>391</v>
      </c>
      <c r="M12" s="19">
        <v>195.5</v>
      </c>
      <c r="N12" s="20">
        <v>9</v>
      </c>
      <c r="O12" s="21">
        <v>204.5</v>
      </c>
    </row>
    <row r="13" spans="1:17" x14ac:dyDescent="0.25">
      <c r="A13" s="12" t="s">
        <v>21</v>
      </c>
      <c r="B13" s="13" t="s">
        <v>35</v>
      </c>
      <c r="C13" s="14">
        <v>45458</v>
      </c>
      <c r="D13" s="39" t="s">
        <v>50</v>
      </c>
      <c r="E13" s="15">
        <v>195</v>
      </c>
      <c r="F13" s="15">
        <v>196</v>
      </c>
      <c r="G13" s="15">
        <v>196</v>
      </c>
      <c r="H13" s="15">
        <v>196</v>
      </c>
      <c r="I13" s="15"/>
      <c r="J13" s="15"/>
      <c r="K13" s="18">
        <v>4</v>
      </c>
      <c r="L13" s="18">
        <v>783</v>
      </c>
      <c r="M13" s="19">
        <v>195.75</v>
      </c>
      <c r="N13" s="20">
        <v>13</v>
      </c>
      <c r="O13" s="21">
        <v>208.75</v>
      </c>
    </row>
    <row r="14" spans="1:17" x14ac:dyDescent="0.25">
      <c r="A14" s="12" t="s">
        <v>21</v>
      </c>
      <c r="B14" s="13" t="s">
        <v>35</v>
      </c>
      <c r="C14" s="14">
        <v>45463</v>
      </c>
      <c r="D14" s="39" t="s">
        <v>50</v>
      </c>
      <c r="E14" s="15">
        <v>193</v>
      </c>
      <c r="F14" s="15">
        <v>196.01</v>
      </c>
      <c r="G14" s="15"/>
      <c r="H14" s="15"/>
      <c r="I14" s="15"/>
      <c r="J14" s="15"/>
      <c r="K14" s="18">
        <v>2</v>
      </c>
      <c r="L14" s="18">
        <v>389.01</v>
      </c>
      <c r="M14" s="19">
        <v>194.505</v>
      </c>
      <c r="N14" s="20">
        <v>9</v>
      </c>
      <c r="O14" s="21">
        <v>203.505</v>
      </c>
    </row>
    <row r="15" spans="1:17" x14ac:dyDescent="0.25">
      <c r="A15" s="12" t="s">
        <v>21</v>
      </c>
      <c r="B15" s="13" t="s">
        <v>35</v>
      </c>
      <c r="C15" s="14" t="s">
        <v>89</v>
      </c>
      <c r="D15" s="36" t="s">
        <v>84</v>
      </c>
      <c r="E15" s="15">
        <v>198</v>
      </c>
      <c r="F15" s="15">
        <v>195</v>
      </c>
      <c r="G15" s="15">
        <v>197</v>
      </c>
      <c r="H15" s="15">
        <v>197</v>
      </c>
      <c r="I15" s="15"/>
      <c r="J15" s="15"/>
      <c r="K15" s="18">
        <v>4</v>
      </c>
      <c r="L15" s="18">
        <v>787</v>
      </c>
      <c r="M15" s="19">
        <v>196.75</v>
      </c>
      <c r="N15" s="20">
        <v>13</v>
      </c>
      <c r="O15" s="21">
        <v>209.75</v>
      </c>
    </row>
    <row r="16" spans="1:17" x14ac:dyDescent="0.25">
      <c r="A16" s="12" t="s">
        <v>19</v>
      </c>
      <c r="B16" s="13" t="s">
        <v>35</v>
      </c>
      <c r="C16" s="14">
        <v>45470</v>
      </c>
      <c r="D16" s="39" t="s">
        <v>50</v>
      </c>
      <c r="E16" s="15">
        <v>194</v>
      </c>
      <c r="F16" s="15">
        <v>195</v>
      </c>
      <c r="G16" s="15"/>
      <c r="H16" s="15"/>
      <c r="I16" s="15"/>
      <c r="J16" s="15"/>
      <c r="K16" s="18">
        <v>2</v>
      </c>
      <c r="L16" s="18">
        <v>389</v>
      </c>
      <c r="M16" s="19">
        <v>194.5</v>
      </c>
      <c r="N16" s="20">
        <v>9</v>
      </c>
      <c r="O16" s="21">
        <v>203.5</v>
      </c>
    </row>
    <row r="17" spans="1:15" x14ac:dyDescent="0.25">
      <c r="A17" s="12" t="s">
        <v>21</v>
      </c>
      <c r="B17" s="13" t="s">
        <v>35</v>
      </c>
      <c r="C17" s="14">
        <v>45113</v>
      </c>
      <c r="D17" s="36" t="s">
        <v>37</v>
      </c>
      <c r="E17" s="15">
        <v>195</v>
      </c>
      <c r="F17" s="15">
        <v>197</v>
      </c>
      <c r="G17" s="15">
        <v>199</v>
      </c>
      <c r="H17" s="15">
        <v>198</v>
      </c>
      <c r="I17" s="15"/>
      <c r="J17" s="15"/>
      <c r="K17" s="18">
        <v>4</v>
      </c>
      <c r="L17" s="18">
        <v>789</v>
      </c>
      <c r="M17" s="19">
        <v>197.25</v>
      </c>
      <c r="N17" s="20">
        <v>13</v>
      </c>
      <c r="O17" s="21">
        <v>210.25</v>
      </c>
    </row>
    <row r="18" spans="1:15" x14ac:dyDescent="0.25">
      <c r="A18" s="12" t="s">
        <v>21</v>
      </c>
      <c r="B18" s="13" t="s">
        <v>35</v>
      </c>
      <c r="C18" s="14">
        <v>45507</v>
      </c>
      <c r="D18" s="36" t="s">
        <v>37</v>
      </c>
      <c r="E18" s="15">
        <v>198</v>
      </c>
      <c r="F18" s="15">
        <v>197</v>
      </c>
      <c r="G18" s="15">
        <v>197</v>
      </c>
      <c r="H18" s="15">
        <v>193</v>
      </c>
      <c r="I18" s="15"/>
      <c r="J18" s="15"/>
      <c r="K18" s="18">
        <v>4</v>
      </c>
      <c r="L18" s="18">
        <v>785</v>
      </c>
      <c r="M18" s="19">
        <v>196.25</v>
      </c>
      <c r="N18" s="20">
        <v>9</v>
      </c>
      <c r="O18" s="21">
        <v>205.25</v>
      </c>
    </row>
    <row r="19" spans="1:15" x14ac:dyDescent="0.25">
      <c r="A19" s="12" t="s">
        <v>21</v>
      </c>
      <c r="B19" s="13" t="s">
        <v>35</v>
      </c>
      <c r="C19" s="14">
        <v>45535</v>
      </c>
      <c r="D19" s="39" t="s">
        <v>49</v>
      </c>
      <c r="E19" s="44">
        <v>200</v>
      </c>
      <c r="F19" s="43">
        <v>199</v>
      </c>
      <c r="G19" s="43">
        <v>195</v>
      </c>
      <c r="H19" s="43">
        <v>198</v>
      </c>
      <c r="I19" s="43">
        <v>196</v>
      </c>
      <c r="J19" s="43">
        <v>194</v>
      </c>
      <c r="K19" s="18">
        <v>6</v>
      </c>
      <c r="L19" s="18">
        <v>1182</v>
      </c>
      <c r="M19" s="19">
        <v>197</v>
      </c>
      <c r="N19" s="20">
        <v>44</v>
      </c>
      <c r="O19" s="21">
        <v>241</v>
      </c>
    </row>
    <row r="20" spans="1:15" x14ac:dyDescent="0.25">
      <c r="A20" s="12" t="s">
        <v>21</v>
      </c>
      <c r="B20" s="13" t="s">
        <v>35</v>
      </c>
      <c r="C20" s="14">
        <v>45549</v>
      </c>
      <c r="D20" s="39" t="s">
        <v>50</v>
      </c>
      <c r="E20" s="15">
        <v>196</v>
      </c>
      <c r="F20" s="15">
        <v>195</v>
      </c>
      <c r="G20" s="15">
        <v>197</v>
      </c>
      <c r="H20" s="15">
        <v>193</v>
      </c>
      <c r="I20" s="15">
        <v>193</v>
      </c>
      <c r="J20" s="15">
        <v>190</v>
      </c>
      <c r="K20" s="18">
        <v>6</v>
      </c>
      <c r="L20" s="18">
        <v>1164</v>
      </c>
      <c r="M20" s="19">
        <v>194</v>
      </c>
      <c r="N20" s="20">
        <v>18</v>
      </c>
      <c r="O20" s="21">
        <v>212</v>
      </c>
    </row>
    <row r="21" spans="1:15" x14ac:dyDescent="0.25">
      <c r="A21" s="12" t="s">
        <v>21</v>
      </c>
      <c r="B21" s="13" t="s">
        <v>35</v>
      </c>
      <c r="C21" s="14" t="s">
        <v>121</v>
      </c>
      <c r="D21" s="36" t="s">
        <v>84</v>
      </c>
      <c r="E21" s="40">
        <v>200</v>
      </c>
      <c r="F21" s="15">
        <v>199</v>
      </c>
      <c r="G21" s="15">
        <v>199</v>
      </c>
      <c r="H21" s="15">
        <v>199</v>
      </c>
      <c r="I21" s="15"/>
      <c r="J21" s="15"/>
      <c r="K21" s="18">
        <v>4</v>
      </c>
      <c r="L21" s="18">
        <v>797</v>
      </c>
      <c r="M21" s="19">
        <v>199.25</v>
      </c>
      <c r="N21" s="20">
        <v>5</v>
      </c>
      <c r="O21" s="21">
        <v>204.25</v>
      </c>
    </row>
    <row r="22" spans="1:15" x14ac:dyDescent="0.25">
      <c r="A22" s="12" t="s">
        <v>21</v>
      </c>
      <c r="B22" s="13" t="s">
        <v>35</v>
      </c>
      <c r="C22" s="14" t="s">
        <v>123</v>
      </c>
      <c r="D22" s="36" t="s">
        <v>84</v>
      </c>
      <c r="E22" s="15">
        <v>197</v>
      </c>
      <c r="F22" s="15">
        <v>198</v>
      </c>
      <c r="G22" s="15">
        <v>198</v>
      </c>
      <c r="H22" s="15">
        <v>199</v>
      </c>
      <c r="I22" s="15"/>
      <c r="J22" s="15"/>
      <c r="K22" s="18">
        <v>4</v>
      </c>
      <c r="L22" s="18">
        <v>792</v>
      </c>
      <c r="M22" s="19">
        <v>198</v>
      </c>
      <c r="N22" s="20">
        <v>5</v>
      </c>
      <c r="O22" s="21">
        <v>203</v>
      </c>
    </row>
    <row r="23" spans="1:15" x14ac:dyDescent="0.25">
      <c r="A23" s="12" t="s">
        <v>21</v>
      </c>
      <c r="B23" s="13" t="s">
        <v>35</v>
      </c>
      <c r="C23" s="14">
        <v>45569</v>
      </c>
      <c r="D23" s="36" t="s">
        <v>84</v>
      </c>
      <c r="E23" s="40">
        <v>200</v>
      </c>
      <c r="F23" s="15">
        <v>199</v>
      </c>
      <c r="G23" s="15">
        <v>199</v>
      </c>
      <c r="H23" s="15">
        <v>199</v>
      </c>
      <c r="I23" s="15"/>
      <c r="J23" s="15"/>
      <c r="K23" s="18">
        <v>4</v>
      </c>
      <c r="L23" s="18">
        <v>797</v>
      </c>
      <c r="M23" s="19">
        <v>199.25</v>
      </c>
      <c r="N23" s="20">
        <v>5</v>
      </c>
      <c r="O23" s="21">
        <v>204.25</v>
      </c>
    </row>
    <row r="24" spans="1:15" x14ac:dyDescent="0.25">
      <c r="A24" s="12" t="s">
        <v>21</v>
      </c>
      <c r="B24" s="13" t="s">
        <v>35</v>
      </c>
      <c r="C24" s="14">
        <v>45576</v>
      </c>
      <c r="D24" s="36" t="s">
        <v>127</v>
      </c>
      <c r="E24" s="15">
        <v>199</v>
      </c>
      <c r="F24" s="15">
        <v>199</v>
      </c>
      <c r="G24" s="15">
        <v>198</v>
      </c>
      <c r="H24" s="15">
        <v>198</v>
      </c>
      <c r="I24" s="15"/>
      <c r="J24" s="15"/>
      <c r="K24" s="18">
        <v>4</v>
      </c>
      <c r="L24" s="18">
        <v>794</v>
      </c>
      <c r="M24" s="19">
        <v>198.5</v>
      </c>
      <c r="N24" s="20">
        <v>13</v>
      </c>
      <c r="O24" s="21">
        <v>211.5</v>
      </c>
    </row>
    <row r="25" spans="1:15" x14ac:dyDescent="0.25">
      <c r="A25" s="12" t="s">
        <v>19</v>
      </c>
      <c r="B25" s="13" t="s">
        <v>35</v>
      </c>
      <c r="C25" s="14">
        <v>45583</v>
      </c>
      <c r="D25" s="36" t="s">
        <v>84</v>
      </c>
      <c r="E25" s="15">
        <v>198</v>
      </c>
      <c r="F25" s="15">
        <v>197</v>
      </c>
      <c r="G25" s="15">
        <v>197</v>
      </c>
      <c r="H25" s="15">
        <v>198</v>
      </c>
      <c r="I25" s="15"/>
      <c r="J25" s="15"/>
      <c r="K25" s="18">
        <v>4</v>
      </c>
      <c r="L25" s="18">
        <v>790</v>
      </c>
      <c r="M25" s="19">
        <v>197.5</v>
      </c>
      <c r="N25" s="20">
        <v>13</v>
      </c>
      <c r="O25" s="21">
        <v>210.5</v>
      </c>
    </row>
    <row r="26" spans="1:15" x14ac:dyDescent="0.25">
      <c r="A26" s="12" t="s">
        <v>21</v>
      </c>
      <c r="B26" s="13" t="s">
        <v>35</v>
      </c>
      <c r="C26" s="14">
        <v>45590</v>
      </c>
      <c r="D26" s="36" t="s">
        <v>84</v>
      </c>
      <c r="E26" s="15">
        <v>199</v>
      </c>
      <c r="F26" s="15">
        <v>198</v>
      </c>
      <c r="G26" s="15">
        <v>198</v>
      </c>
      <c r="H26" s="15">
        <v>198</v>
      </c>
      <c r="I26" s="15"/>
      <c r="J26" s="15"/>
      <c r="K26" s="18">
        <v>4</v>
      </c>
      <c r="L26" s="18">
        <v>793</v>
      </c>
      <c r="M26" s="19">
        <v>198.25</v>
      </c>
      <c r="N26" s="20">
        <v>13</v>
      </c>
      <c r="O26" s="21">
        <v>211.25</v>
      </c>
    </row>
    <row r="27" spans="1:15" x14ac:dyDescent="0.25">
      <c r="A27" s="12" t="s">
        <v>21</v>
      </c>
      <c r="B27" s="13" t="s">
        <v>35</v>
      </c>
      <c r="C27" s="14">
        <v>45611</v>
      </c>
      <c r="D27" s="36" t="s">
        <v>84</v>
      </c>
      <c r="E27" s="15">
        <v>199</v>
      </c>
      <c r="F27" s="15">
        <v>199</v>
      </c>
      <c r="G27" s="15"/>
      <c r="H27" s="15"/>
      <c r="I27" s="15"/>
      <c r="J27" s="15"/>
      <c r="K27" s="18">
        <v>2</v>
      </c>
      <c r="L27" s="18">
        <v>398</v>
      </c>
      <c r="M27" s="19">
        <v>199</v>
      </c>
      <c r="N27" s="20">
        <v>9</v>
      </c>
      <c r="O27" s="21">
        <v>208</v>
      </c>
    </row>
    <row r="28" spans="1:15" x14ac:dyDescent="0.25">
      <c r="A28" s="23"/>
      <c r="B28" s="24"/>
      <c r="C28" s="25"/>
      <c r="D28" s="26"/>
      <c r="E28" s="27"/>
      <c r="F28" s="27"/>
      <c r="G28" s="27"/>
      <c r="H28" s="27"/>
      <c r="I28" s="27"/>
      <c r="J28" s="27"/>
      <c r="K28" s="28"/>
      <c r="L28" s="28"/>
      <c r="M28" s="29"/>
      <c r="N28" s="30"/>
      <c r="O28" s="31"/>
    </row>
    <row r="29" spans="1:15" x14ac:dyDescent="0.25">
      <c r="K29" s="8">
        <f>SUM(K2:K28)</f>
        <v>94</v>
      </c>
      <c r="L29" s="8">
        <f>SUM(L2:L28)</f>
        <v>18458.02</v>
      </c>
      <c r="M29" s="7">
        <f>SUM(L29/K29)</f>
        <v>196.36191489361701</v>
      </c>
      <c r="N29" s="8">
        <f>SUM(N2:N28)</f>
        <v>303</v>
      </c>
      <c r="O29" s="11">
        <f>SUM(M29+N29)</f>
        <v>499.36191489361704</v>
      </c>
    </row>
  </sheetData>
  <protectedRanges>
    <protectedRange algorithmName="SHA-512" hashValue="ON39YdpmFHfN9f47KpiRvqrKx0V9+erV1CNkpWzYhW/Qyc6aT8rEyCrvauWSYGZK2ia3o7vd3akF07acHAFpOA==" saltValue="yVW9XmDwTqEnmpSGai0KYg==" spinCount="100000" sqref="B28:C28 I28:J28" name="Range1_20_1_1"/>
    <protectedRange algorithmName="SHA-512" hashValue="ON39YdpmFHfN9f47KpiRvqrKx0V9+erV1CNkpWzYhW/Qyc6aT8rEyCrvauWSYGZK2ia3o7vd3akF07acHAFpOA==" saltValue="yVW9XmDwTqEnmpSGai0KYg==" spinCount="100000" sqref="D28" name="Range1_1_15_1"/>
    <protectedRange algorithmName="SHA-512" hashValue="ON39YdpmFHfN9f47KpiRvqrKx0V9+erV1CNkpWzYhW/Qyc6aT8rEyCrvauWSYGZK2ia3o7vd3akF07acHAFpOA==" saltValue="yVW9XmDwTqEnmpSGai0KYg==" spinCount="100000" sqref="E28:H28" name="Range1_3_4_1_1"/>
    <protectedRange sqref="E6:J7 C6:C7" name="Range1_8"/>
    <protectedRange sqref="D6:D7" name="Range1_1_3"/>
    <protectedRange sqref="B6:B7" name="Range1_7_1"/>
    <protectedRange algorithmName="SHA-512" hashValue="ON39YdpmFHfN9f47KpiRvqrKx0V9+erV1CNkpWzYhW/Qyc6aT8rEyCrvauWSYGZK2ia3o7vd3akF07acHAFpOA==" saltValue="yVW9XmDwTqEnmpSGai0KYg==" spinCount="100000" sqref="E17:J17 B17:C17" name="Range1_12"/>
    <protectedRange algorithmName="SHA-512" hashValue="ON39YdpmFHfN9f47KpiRvqrKx0V9+erV1CNkpWzYhW/Qyc6aT8rEyCrvauWSYGZK2ia3o7vd3akF07acHAFpOA==" saltValue="yVW9XmDwTqEnmpSGai0KYg==" spinCount="100000" sqref="D17" name="Range1_1_10"/>
    <protectedRange algorithmName="SHA-512" hashValue="ON39YdpmFHfN9f47KpiRvqrKx0V9+erV1CNkpWzYhW/Qyc6aT8rEyCrvauWSYGZK2ia3o7vd3akF07acHAFpOA==" saltValue="yVW9XmDwTqEnmpSGai0KYg==" spinCount="100000" sqref="C18" name="Range1_3_2"/>
    <protectedRange algorithmName="SHA-512" hashValue="ON39YdpmFHfN9f47KpiRvqrKx0V9+erV1CNkpWzYhW/Qyc6aT8rEyCrvauWSYGZK2ia3o7vd3akF07acHAFpOA==" saltValue="yVW9XmDwTqEnmpSGai0KYg==" spinCount="100000" sqref="E18:J18 B18" name="Range1_14"/>
    <protectedRange algorithmName="SHA-512" hashValue="ON39YdpmFHfN9f47KpiRvqrKx0V9+erV1CNkpWzYhW/Qyc6aT8rEyCrvauWSYGZK2ia3o7vd3akF07acHAFpOA==" saltValue="yVW9XmDwTqEnmpSGai0KYg==" spinCount="100000" sqref="D18" name="Range1_1_14"/>
    <protectedRange algorithmName="SHA-512" hashValue="ON39YdpmFHfN9f47KpiRvqrKx0V9+erV1CNkpWzYhW/Qyc6aT8rEyCrvauWSYGZK2ia3o7vd3akF07acHAFpOA==" saltValue="yVW9XmDwTqEnmpSGai0KYg==" spinCount="100000" sqref="B19:C19 B20:C20" name="Range1_5_2"/>
    <protectedRange algorithmName="SHA-512" hashValue="ON39YdpmFHfN9f47KpiRvqrKx0V9+erV1CNkpWzYhW/Qyc6aT8rEyCrvauWSYGZK2ia3o7vd3akF07acHAFpOA==" saltValue="yVW9XmDwTqEnmpSGai0KYg==" spinCount="100000" sqref="D19 D20" name="Range1_1_3_1"/>
    <protectedRange algorithmName="SHA-512" hashValue="ON39YdpmFHfN9f47KpiRvqrKx0V9+erV1CNkpWzYhW/Qyc6aT8rEyCrvauWSYGZK2ia3o7vd3akF07acHAFpOA==" saltValue="yVW9XmDwTqEnmpSGai0KYg==" spinCount="100000" sqref="E25:J25 B25:C25 B26:C26 E26:J26 E27:J27 B27:C27" name="Range1_34"/>
    <protectedRange algorithmName="SHA-512" hashValue="ON39YdpmFHfN9f47KpiRvqrKx0V9+erV1CNkpWzYhW/Qyc6aT8rEyCrvauWSYGZK2ia3o7vd3akF07acHAFpOA==" saltValue="yVW9XmDwTqEnmpSGai0KYg==" spinCount="100000" sqref="D25 D26 D27" name="Range1_1_28"/>
  </protectedRanges>
  <conditionalFormatting sqref="E28">
    <cfRule type="top10" dxfId="319" priority="7" rank="1"/>
  </conditionalFormatting>
  <conditionalFormatting sqref="E28:J28">
    <cfRule type="cellIs" dxfId="318" priority="1" operator="greaterThanOrEqual">
      <formula>200</formula>
    </cfRule>
  </conditionalFormatting>
  <conditionalFormatting sqref="F28">
    <cfRule type="top10" dxfId="317" priority="6" rank="1"/>
  </conditionalFormatting>
  <conditionalFormatting sqref="G28">
    <cfRule type="top10" dxfId="316" priority="5" rank="1"/>
  </conditionalFormatting>
  <conditionalFormatting sqref="H28">
    <cfRule type="top10" dxfId="315" priority="4" rank="1"/>
  </conditionalFormatting>
  <conditionalFormatting sqref="I28">
    <cfRule type="top10" dxfId="314" priority="3" rank="1"/>
    <cfRule type="top10" dxfId="313" priority="8" rank="1"/>
  </conditionalFormatting>
  <conditionalFormatting sqref="J28">
    <cfRule type="top10" dxfId="312" priority="2" rank="1"/>
  </conditionalFormatting>
  <hyperlinks>
    <hyperlink ref="Q1" location="'National Rankings'!A1" display="Back to Ranking" xr:uid="{DCBEB5A7-5B0C-41A7-835F-3ECFA6C0961C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D9295F5-66BD-439E-9112-B5DA3443A553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F78AC-36F2-4903-8AFD-D52FB840242D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20</v>
      </c>
    </row>
    <row r="2" spans="1:17" x14ac:dyDescent="0.25">
      <c r="A2" s="12" t="s">
        <v>21</v>
      </c>
      <c r="B2" s="13" t="s">
        <v>116</v>
      </c>
      <c r="C2" s="14">
        <v>45535</v>
      </c>
      <c r="D2" s="39" t="s">
        <v>49</v>
      </c>
      <c r="E2" s="43">
        <v>191</v>
      </c>
      <c r="F2" s="43">
        <v>195</v>
      </c>
      <c r="G2" s="43">
        <v>194</v>
      </c>
      <c r="H2" s="43">
        <v>192</v>
      </c>
      <c r="I2" s="43">
        <v>189</v>
      </c>
      <c r="J2" s="43">
        <v>191</v>
      </c>
      <c r="K2" s="18">
        <v>6</v>
      </c>
      <c r="L2" s="18">
        <v>1152</v>
      </c>
      <c r="M2" s="19">
        <v>192</v>
      </c>
      <c r="N2" s="20">
        <v>8</v>
      </c>
      <c r="O2" s="21">
        <v>200</v>
      </c>
    </row>
    <row r="3" spans="1:17" x14ac:dyDescent="0.25">
      <c r="A3" s="23"/>
      <c r="B3" s="24"/>
      <c r="C3" s="25"/>
      <c r="D3" s="26"/>
      <c r="E3" s="27"/>
      <c r="F3" s="27"/>
      <c r="G3" s="27"/>
      <c r="H3" s="27"/>
      <c r="I3" s="27"/>
      <c r="J3" s="27"/>
      <c r="K3" s="28"/>
      <c r="L3" s="28"/>
      <c r="M3" s="29"/>
      <c r="N3" s="30"/>
      <c r="O3" s="31"/>
    </row>
    <row r="4" spans="1:17" x14ac:dyDescent="0.25">
      <c r="K4" s="8">
        <f>SUM(K2:K3)</f>
        <v>6</v>
      </c>
      <c r="L4" s="8">
        <f>SUM(L2:L3)</f>
        <v>1152</v>
      </c>
      <c r="M4" s="7">
        <f>SUM(L4/K4)</f>
        <v>192</v>
      </c>
      <c r="N4" s="8">
        <f>SUM(N2:N3)</f>
        <v>8</v>
      </c>
      <c r="O4" s="11">
        <f>SUM(M4+N4)</f>
        <v>200</v>
      </c>
    </row>
  </sheetData>
  <protectedRanges>
    <protectedRange algorithmName="SHA-512" hashValue="ON39YdpmFHfN9f47KpiRvqrKx0V9+erV1CNkpWzYhW/Qyc6aT8rEyCrvauWSYGZK2ia3o7vd3akF07acHAFpOA==" saltValue="yVW9XmDwTqEnmpSGai0KYg==" spinCount="100000" sqref="B3:C3 I3:J3" name="Range1_20_1_1"/>
    <protectedRange algorithmName="SHA-512" hashValue="ON39YdpmFHfN9f47KpiRvqrKx0V9+erV1CNkpWzYhW/Qyc6aT8rEyCrvauWSYGZK2ia3o7vd3akF07acHAFpOA==" saltValue="yVW9XmDwTqEnmpSGai0KYg==" spinCount="100000" sqref="D3" name="Range1_1_15_1"/>
    <protectedRange algorithmName="SHA-512" hashValue="ON39YdpmFHfN9f47KpiRvqrKx0V9+erV1CNkpWzYhW/Qyc6aT8rEyCrvauWSYGZK2ia3o7vd3akF07acHAFpOA==" saltValue="yVW9XmDwTqEnmpSGai0KYg==" spinCount="100000" sqref="E3:H3" name="Range1_3_4_1_1"/>
    <protectedRange algorithmName="SHA-512" hashValue="ON39YdpmFHfN9f47KpiRvqrKx0V9+erV1CNkpWzYhW/Qyc6aT8rEyCrvauWSYGZK2ia3o7vd3akF07acHAFpOA==" saltValue="yVW9XmDwTqEnmpSGai0KYg==" spinCount="100000" sqref="B2:C2 E2 G2:J2" name="Range1_5_2"/>
    <protectedRange algorithmName="SHA-512" hashValue="ON39YdpmFHfN9f47KpiRvqrKx0V9+erV1CNkpWzYhW/Qyc6aT8rEyCrvauWSYGZK2ia3o7vd3akF07acHAFpOA==" saltValue="yVW9XmDwTqEnmpSGai0KYg==" spinCount="100000" sqref="D2" name="Range1_1_3_1"/>
  </protectedRanges>
  <conditionalFormatting sqref="E3">
    <cfRule type="top10" dxfId="311" priority="7" rank="1"/>
  </conditionalFormatting>
  <conditionalFormatting sqref="E3:J3">
    <cfRule type="cellIs" dxfId="310" priority="1" operator="greaterThanOrEqual">
      <formula>200</formula>
    </cfRule>
  </conditionalFormatting>
  <conditionalFormatting sqref="F3">
    <cfRule type="top10" dxfId="309" priority="6" rank="1"/>
  </conditionalFormatting>
  <conditionalFormatting sqref="G3">
    <cfRule type="top10" dxfId="308" priority="5" rank="1"/>
  </conditionalFormatting>
  <conditionalFormatting sqref="H3">
    <cfRule type="top10" dxfId="307" priority="4" rank="1"/>
  </conditionalFormatting>
  <conditionalFormatting sqref="I3">
    <cfRule type="top10" dxfId="306" priority="3" rank="1"/>
    <cfRule type="top10" dxfId="305" priority="8" rank="1"/>
  </conditionalFormatting>
  <conditionalFormatting sqref="J3">
    <cfRule type="top10" dxfId="304" priority="2" rank="1"/>
  </conditionalFormatting>
  <hyperlinks>
    <hyperlink ref="Q1" location="'National Rankings'!A1" display="Back to Ranking" xr:uid="{863C47E9-D940-4650-9990-351FB1D9D6F6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8C3B2E7-6969-446A-B2EF-BC98A2CDCD26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5D682-7573-42A1-914F-5A1A078499DA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20</v>
      </c>
    </row>
    <row r="2" spans="1:17" x14ac:dyDescent="0.25">
      <c r="A2" s="12" t="s">
        <v>21</v>
      </c>
      <c r="B2" s="13" t="s">
        <v>99</v>
      </c>
      <c r="C2" s="14">
        <v>45493</v>
      </c>
      <c r="D2" s="36" t="s">
        <v>87</v>
      </c>
      <c r="E2" s="15">
        <v>153</v>
      </c>
      <c r="F2" s="15">
        <v>150</v>
      </c>
      <c r="G2" s="15">
        <v>147</v>
      </c>
      <c r="H2" s="15">
        <v>181</v>
      </c>
      <c r="I2" s="15"/>
      <c r="J2" s="15"/>
      <c r="K2" s="18">
        <v>4</v>
      </c>
      <c r="L2" s="18">
        <v>631</v>
      </c>
      <c r="M2" s="19">
        <v>157.75</v>
      </c>
      <c r="N2" s="20">
        <v>5</v>
      </c>
      <c r="O2" s="21">
        <v>162.75</v>
      </c>
    </row>
    <row r="3" spans="1:17" x14ac:dyDescent="0.25">
      <c r="A3" s="12" t="s">
        <v>21</v>
      </c>
      <c r="B3" s="13" t="s">
        <v>99</v>
      </c>
      <c r="C3" s="14">
        <v>45521</v>
      </c>
      <c r="D3" s="36" t="s">
        <v>87</v>
      </c>
      <c r="E3" s="15">
        <v>170</v>
      </c>
      <c r="F3" s="15">
        <v>149</v>
      </c>
      <c r="G3" s="15">
        <v>0</v>
      </c>
      <c r="H3" s="15">
        <v>0</v>
      </c>
      <c r="I3" s="15"/>
      <c r="J3" s="15"/>
      <c r="K3" s="18">
        <v>4</v>
      </c>
      <c r="L3" s="18">
        <v>319</v>
      </c>
      <c r="M3" s="19">
        <v>79.75</v>
      </c>
      <c r="N3" s="20">
        <v>5</v>
      </c>
      <c r="O3" s="21">
        <v>84.75</v>
      </c>
    </row>
    <row r="4" spans="1:17" x14ac:dyDescent="0.25">
      <c r="A4" s="23"/>
      <c r="B4" s="24"/>
      <c r="C4" s="25"/>
      <c r="D4" s="26"/>
      <c r="E4" s="27"/>
      <c r="F4" s="27"/>
      <c r="G4" s="27"/>
      <c r="H4" s="27"/>
      <c r="I4" s="27"/>
      <c r="J4" s="27"/>
      <c r="K4" s="28"/>
      <c r="L4" s="28"/>
      <c r="M4" s="29"/>
      <c r="N4" s="30"/>
      <c r="O4" s="31"/>
    </row>
    <row r="5" spans="1:17" x14ac:dyDescent="0.25">
      <c r="K5" s="8">
        <f>SUM(K2:K4)</f>
        <v>8</v>
      </c>
      <c r="L5" s="8">
        <f>SUM(L2:L4)</f>
        <v>950</v>
      </c>
      <c r="M5" s="7">
        <f>SUM(L5/K5)</f>
        <v>118.75</v>
      </c>
      <c r="N5" s="8">
        <f>SUM(N2:N4)</f>
        <v>10</v>
      </c>
      <c r="O5" s="11">
        <f>SUM(M5+N5)</f>
        <v>128.75</v>
      </c>
    </row>
  </sheetData>
  <protectedRanges>
    <protectedRange algorithmName="SHA-512" hashValue="ON39YdpmFHfN9f47KpiRvqrKx0V9+erV1CNkpWzYhW/Qyc6aT8rEyCrvauWSYGZK2ia3o7vd3akF07acHAFpOA==" saltValue="yVW9XmDwTqEnmpSGai0KYg==" spinCount="100000" sqref="B4:C4 I4:J4" name="Range1_20_1_1"/>
    <protectedRange algorithmName="SHA-512" hashValue="ON39YdpmFHfN9f47KpiRvqrKx0V9+erV1CNkpWzYhW/Qyc6aT8rEyCrvauWSYGZK2ia3o7vd3akF07acHAFpOA==" saltValue="yVW9XmDwTqEnmpSGai0KYg==" spinCount="100000" sqref="D4" name="Range1_1_15_1"/>
    <protectedRange algorithmName="SHA-512" hashValue="ON39YdpmFHfN9f47KpiRvqrKx0V9+erV1CNkpWzYhW/Qyc6aT8rEyCrvauWSYGZK2ia3o7vd3akF07acHAFpOA==" saltValue="yVW9XmDwTqEnmpSGai0KYg==" spinCount="100000" sqref="E4:H4" name="Range1_3_4_1_1"/>
  </protectedRanges>
  <conditionalFormatting sqref="E4">
    <cfRule type="top10" dxfId="303" priority="7" rank="1"/>
  </conditionalFormatting>
  <conditionalFormatting sqref="E4:J4">
    <cfRule type="cellIs" dxfId="302" priority="1" operator="greaterThanOrEqual">
      <formula>200</formula>
    </cfRule>
  </conditionalFormatting>
  <conditionalFormatting sqref="F4">
    <cfRule type="top10" dxfId="301" priority="6" rank="1"/>
  </conditionalFormatting>
  <conditionalFormatting sqref="G4">
    <cfRule type="top10" dxfId="300" priority="5" rank="1"/>
  </conditionalFormatting>
  <conditionalFormatting sqref="H4">
    <cfRule type="top10" dxfId="299" priority="4" rank="1"/>
  </conditionalFormatting>
  <conditionalFormatting sqref="I4">
    <cfRule type="top10" dxfId="298" priority="3" rank="1"/>
    <cfRule type="top10" dxfId="297" priority="8" rank="1"/>
  </conditionalFormatting>
  <conditionalFormatting sqref="J4">
    <cfRule type="top10" dxfId="296" priority="2" rank="1"/>
  </conditionalFormatting>
  <hyperlinks>
    <hyperlink ref="Q1" location="'National Rankings'!A1" display="Back to Ranking" xr:uid="{1CC202FF-8192-4689-BF21-689313E0DAFB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03B6634-900C-44D7-8EBB-1783DA9368B0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AD75C-3262-4A5C-8F09-E5C55EF9634A}">
  <dimension ref="A1:Q5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20</v>
      </c>
    </row>
    <row r="2" spans="1:17" x14ac:dyDescent="0.25">
      <c r="A2" s="12" t="s">
        <v>21</v>
      </c>
      <c r="B2" s="13" t="s">
        <v>97</v>
      </c>
      <c r="C2" s="14">
        <v>45484</v>
      </c>
      <c r="D2" s="36" t="s">
        <v>31</v>
      </c>
      <c r="E2" s="15">
        <v>182</v>
      </c>
      <c r="F2" s="15">
        <v>179</v>
      </c>
      <c r="G2" s="15">
        <v>180</v>
      </c>
      <c r="H2" s="15"/>
      <c r="I2" s="15"/>
      <c r="J2" s="15"/>
      <c r="K2" s="18">
        <v>3</v>
      </c>
      <c r="L2" s="18">
        <v>541</v>
      </c>
      <c r="M2" s="19">
        <v>180.33333333333334</v>
      </c>
      <c r="N2" s="20">
        <v>3</v>
      </c>
      <c r="O2" s="21">
        <v>183.33333333333334</v>
      </c>
    </row>
    <row r="3" spans="1:17" x14ac:dyDescent="0.25">
      <c r="A3" s="12" t="s">
        <v>21</v>
      </c>
      <c r="B3" s="13" t="s">
        <v>97</v>
      </c>
      <c r="C3" s="14">
        <v>45486</v>
      </c>
      <c r="D3" s="36" t="s">
        <v>31</v>
      </c>
      <c r="E3" s="15">
        <v>183</v>
      </c>
      <c r="F3" s="15">
        <v>181.001</v>
      </c>
      <c r="G3" s="15">
        <v>188</v>
      </c>
      <c r="H3" s="15">
        <v>186</v>
      </c>
      <c r="I3" s="15"/>
      <c r="J3" s="15"/>
      <c r="K3" s="18">
        <v>4</v>
      </c>
      <c r="L3" s="18">
        <v>738.00099999999998</v>
      </c>
      <c r="M3" s="19">
        <v>184.50024999999999</v>
      </c>
      <c r="N3" s="20">
        <v>3</v>
      </c>
      <c r="O3" s="21">
        <v>187.50024999999999</v>
      </c>
    </row>
    <row r="4" spans="1:17" x14ac:dyDescent="0.25">
      <c r="A4" s="23"/>
      <c r="B4" s="24"/>
      <c r="C4" s="25"/>
      <c r="D4" s="26"/>
      <c r="E4" s="27"/>
      <c r="F4" s="27"/>
      <c r="G4" s="27"/>
      <c r="H4" s="27"/>
      <c r="I4" s="27"/>
      <c r="J4" s="27"/>
      <c r="K4" s="28"/>
      <c r="L4" s="28"/>
      <c r="M4" s="29"/>
      <c r="N4" s="30"/>
      <c r="O4" s="31"/>
    </row>
    <row r="5" spans="1:17" x14ac:dyDescent="0.25">
      <c r="K5" s="8">
        <f>SUM(K2:K4)</f>
        <v>7</v>
      </c>
      <c r="L5" s="8">
        <f>SUM(L2:L4)</f>
        <v>1279.001</v>
      </c>
      <c r="M5" s="7">
        <f>SUM(L5/K5)</f>
        <v>182.71442857142856</v>
      </c>
      <c r="N5" s="8">
        <f>SUM(N2:N4)</f>
        <v>6</v>
      </c>
      <c r="O5" s="11">
        <f>SUM(M5+N5)</f>
        <v>188.71442857142856</v>
      </c>
    </row>
  </sheetData>
  <protectedRanges>
    <protectedRange algorithmName="SHA-512" hashValue="ON39YdpmFHfN9f47KpiRvqrKx0V9+erV1CNkpWzYhW/Qyc6aT8rEyCrvauWSYGZK2ia3o7vd3akF07acHAFpOA==" saltValue="yVW9XmDwTqEnmpSGai0KYg==" spinCount="100000" sqref="B4:C4 I4:J4" name="Range1_20_1_1"/>
    <protectedRange algorithmName="SHA-512" hashValue="ON39YdpmFHfN9f47KpiRvqrKx0V9+erV1CNkpWzYhW/Qyc6aT8rEyCrvauWSYGZK2ia3o7vd3akF07acHAFpOA==" saltValue="yVW9XmDwTqEnmpSGai0KYg==" spinCount="100000" sqref="D4" name="Range1_1_15_1"/>
    <protectedRange algorithmName="SHA-512" hashValue="ON39YdpmFHfN9f47KpiRvqrKx0V9+erV1CNkpWzYhW/Qyc6aT8rEyCrvauWSYGZK2ia3o7vd3akF07acHAFpOA==" saltValue="yVW9XmDwTqEnmpSGai0KYg==" spinCount="100000" sqref="E4:H4" name="Range1_3_4_1_1"/>
  </protectedRanges>
  <conditionalFormatting sqref="E4">
    <cfRule type="top10" dxfId="295" priority="7" rank="1"/>
  </conditionalFormatting>
  <conditionalFormatting sqref="E4:J4">
    <cfRule type="cellIs" dxfId="294" priority="1" operator="greaterThanOrEqual">
      <formula>200</formula>
    </cfRule>
  </conditionalFormatting>
  <conditionalFormatting sqref="F4">
    <cfRule type="top10" dxfId="293" priority="6" rank="1"/>
  </conditionalFormatting>
  <conditionalFormatting sqref="G4">
    <cfRule type="top10" dxfId="292" priority="5" rank="1"/>
  </conditionalFormatting>
  <conditionalFormatting sqref="H4">
    <cfRule type="top10" dxfId="291" priority="4" rank="1"/>
  </conditionalFormatting>
  <conditionalFormatting sqref="I4">
    <cfRule type="top10" dxfId="290" priority="3" rank="1"/>
    <cfRule type="top10" dxfId="289" priority="8" rank="1"/>
  </conditionalFormatting>
  <conditionalFormatting sqref="J4">
    <cfRule type="top10" dxfId="288" priority="2" rank="1"/>
  </conditionalFormatting>
  <hyperlinks>
    <hyperlink ref="Q1" location="'National Rankings'!A1" display="Back to Ranking" xr:uid="{FCDEACD2-1DA7-4FFE-BC89-1FBFF236F138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A1959F8-EE10-47D8-B2D7-020B1DCFAC43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FDBEB-9ED7-42E6-B708-80A54FD1FA86}">
  <dimension ref="A1:Q7"/>
  <sheetViews>
    <sheetView workbookViewId="0">
      <selection activeCell="K8" sqref="K8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20</v>
      </c>
    </row>
    <row r="2" spans="1:17" x14ac:dyDescent="0.25">
      <c r="A2" s="12" t="s">
        <v>21</v>
      </c>
      <c r="B2" s="13" t="s">
        <v>90</v>
      </c>
      <c r="C2" s="14" t="s">
        <v>89</v>
      </c>
      <c r="D2" s="36" t="s">
        <v>84</v>
      </c>
      <c r="E2" s="15">
        <v>187</v>
      </c>
      <c r="F2" s="15">
        <v>185</v>
      </c>
      <c r="G2" s="15">
        <v>191</v>
      </c>
      <c r="H2" s="15">
        <v>194</v>
      </c>
      <c r="I2" s="15"/>
      <c r="J2" s="15"/>
      <c r="K2" s="18">
        <v>4</v>
      </c>
      <c r="L2" s="18">
        <v>757</v>
      </c>
      <c r="M2" s="19">
        <v>189.25</v>
      </c>
      <c r="N2" s="20">
        <v>2</v>
      </c>
      <c r="O2" s="21">
        <v>191.25</v>
      </c>
    </row>
    <row r="3" spans="1:17" x14ac:dyDescent="0.25">
      <c r="A3" s="12" t="s">
        <v>21</v>
      </c>
      <c r="B3" s="13" t="s">
        <v>90</v>
      </c>
      <c r="C3" s="14">
        <v>45113</v>
      </c>
      <c r="D3" s="36" t="s">
        <v>37</v>
      </c>
      <c r="E3" s="15">
        <v>192</v>
      </c>
      <c r="F3" s="15">
        <v>189</v>
      </c>
      <c r="G3" s="15">
        <v>192</v>
      </c>
      <c r="H3" s="15">
        <v>192</v>
      </c>
      <c r="I3" s="15"/>
      <c r="J3" s="15"/>
      <c r="K3" s="18">
        <v>4</v>
      </c>
      <c r="L3" s="18">
        <v>765</v>
      </c>
      <c r="M3" s="19">
        <v>191.25</v>
      </c>
      <c r="N3" s="20">
        <v>4</v>
      </c>
      <c r="O3" s="21">
        <v>195.25</v>
      </c>
    </row>
    <row r="4" spans="1:17" x14ac:dyDescent="0.25">
      <c r="A4" s="12" t="s">
        <v>21</v>
      </c>
      <c r="B4" s="13" t="s">
        <v>90</v>
      </c>
      <c r="C4" s="14">
        <v>45507</v>
      </c>
      <c r="D4" s="36" t="s">
        <v>37</v>
      </c>
      <c r="E4" s="15">
        <v>190</v>
      </c>
      <c r="F4" s="15">
        <v>198</v>
      </c>
      <c r="G4" s="15">
        <v>195</v>
      </c>
      <c r="H4" s="15">
        <v>192</v>
      </c>
      <c r="I4" s="15"/>
      <c r="J4" s="15"/>
      <c r="K4" s="18">
        <v>4</v>
      </c>
      <c r="L4" s="18">
        <v>775</v>
      </c>
      <c r="M4" s="19">
        <v>193.75</v>
      </c>
      <c r="N4" s="20">
        <v>5</v>
      </c>
      <c r="O4" s="21">
        <v>198.75</v>
      </c>
    </row>
    <row r="5" spans="1:17" x14ac:dyDescent="0.25">
      <c r="A5" s="12" t="s">
        <v>21</v>
      </c>
      <c r="B5" s="13" t="s">
        <v>90</v>
      </c>
      <c r="C5" s="14">
        <v>45542</v>
      </c>
      <c r="D5" s="36" t="s">
        <v>37</v>
      </c>
      <c r="E5" s="15">
        <v>199</v>
      </c>
      <c r="F5" s="15">
        <v>192</v>
      </c>
      <c r="G5" s="15">
        <v>191</v>
      </c>
      <c r="H5" s="15">
        <v>193</v>
      </c>
      <c r="I5" s="15"/>
      <c r="J5" s="15"/>
      <c r="K5" s="18">
        <v>4</v>
      </c>
      <c r="L5" s="18">
        <v>775</v>
      </c>
      <c r="M5" s="19">
        <v>193.75</v>
      </c>
      <c r="N5" s="20">
        <v>9</v>
      </c>
      <c r="O5" s="21">
        <v>202.75</v>
      </c>
    </row>
    <row r="6" spans="1:17" x14ac:dyDescent="0.25">
      <c r="A6" s="23"/>
      <c r="B6" s="24"/>
      <c r="C6" s="25"/>
      <c r="D6" s="26"/>
      <c r="E6" s="27"/>
      <c r="F6" s="27"/>
      <c r="G6" s="27"/>
      <c r="H6" s="27"/>
      <c r="I6" s="27"/>
      <c r="J6" s="27"/>
      <c r="K6" s="28"/>
      <c r="L6" s="28"/>
      <c r="M6" s="29"/>
      <c r="N6" s="30"/>
      <c r="O6" s="31"/>
    </row>
    <row r="7" spans="1:17" x14ac:dyDescent="0.25">
      <c r="K7" s="8">
        <f>SUM(K2:K6)</f>
        <v>16</v>
      </c>
      <c r="L7" s="8">
        <f>SUM(L2:L6)</f>
        <v>3072</v>
      </c>
      <c r="M7" s="7">
        <f>SUM(L7/K7)</f>
        <v>192</v>
      </c>
      <c r="N7" s="8">
        <f>SUM(N2:N6)</f>
        <v>20</v>
      </c>
      <c r="O7" s="11">
        <f>SUM(M7+N7)</f>
        <v>212</v>
      </c>
    </row>
  </sheetData>
  <protectedRanges>
    <protectedRange algorithmName="SHA-512" hashValue="ON39YdpmFHfN9f47KpiRvqrKx0V9+erV1CNkpWzYhW/Qyc6aT8rEyCrvauWSYGZK2ia3o7vd3akF07acHAFpOA==" saltValue="yVW9XmDwTqEnmpSGai0KYg==" spinCount="100000" sqref="B6:C6 I6:J6" name="Range1_20_1_1"/>
    <protectedRange algorithmName="SHA-512" hashValue="ON39YdpmFHfN9f47KpiRvqrKx0V9+erV1CNkpWzYhW/Qyc6aT8rEyCrvauWSYGZK2ia3o7vd3akF07acHAFpOA==" saltValue="yVW9XmDwTqEnmpSGai0KYg==" spinCount="100000" sqref="D6" name="Range1_1_15_1"/>
    <protectedRange algorithmName="SHA-512" hashValue="ON39YdpmFHfN9f47KpiRvqrKx0V9+erV1CNkpWzYhW/Qyc6aT8rEyCrvauWSYGZK2ia3o7vd3akF07acHAFpOA==" saltValue="yVW9XmDwTqEnmpSGai0KYg==" spinCount="100000" sqref="E6:H6" name="Range1_3_4_1_1"/>
    <protectedRange algorithmName="SHA-512" hashValue="ON39YdpmFHfN9f47KpiRvqrKx0V9+erV1CNkpWzYhW/Qyc6aT8rEyCrvauWSYGZK2ia3o7vd3akF07acHAFpOA==" saltValue="yVW9XmDwTqEnmpSGai0KYg==" spinCount="100000" sqref="C4" name="Range1_3_2"/>
    <protectedRange algorithmName="SHA-512" hashValue="ON39YdpmFHfN9f47KpiRvqrKx0V9+erV1CNkpWzYhW/Qyc6aT8rEyCrvauWSYGZK2ia3o7vd3akF07acHAFpOA==" saltValue="yVW9XmDwTqEnmpSGai0KYg==" spinCount="100000" sqref="B4" name="Range1_4_1"/>
    <protectedRange algorithmName="SHA-512" hashValue="ON39YdpmFHfN9f47KpiRvqrKx0V9+erV1CNkpWzYhW/Qyc6aT8rEyCrvauWSYGZK2ia3o7vd3akF07acHAFpOA==" saltValue="yVW9XmDwTqEnmpSGai0KYg==" spinCount="100000" sqref="E4:J4" name="Range1_14"/>
    <protectedRange algorithmName="SHA-512" hashValue="ON39YdpmFHfN9f47KpiRvqrKx0V9+erV1CNkpWzYhW/Qyc6aT8rEyCrvauWSYGZK2ia3o7vd3akF07acHAFpOA==" saltValue="yVW9XmDwTqEnmpSGai0KYg==" spinCount="100000" sqref="D4" name="Range1_1_14"/>
  </protectedRanges>
  <conditionalFormatting sqref="E6">
    <cfRule type="top10" dxfId="287" priority="7" rank="1"/>
  </conditionalFormatting>
  <conditionalFormatting sqref="E6:J6">
    <cfRule type="cellIs" dxfId="286" priority="1" operator="greaterThanOrEqual">
      <formula>200</formula>
    </cfRule>
  </conditionalFormatting>
  <conditionalFormatting sqref="F6">
    <cfRule type="top10" dxfId="285" priority="6" rank="1"/>
  </conditionalFormatting>
  <conditionalFormatting sqref="G6">
    <cfRule type="top10" dxfId="284" priority="5" rank="1"/>
  </conditionalFormatting>
  <conditionalFormatting sqref="H6">
    <cfRule type="top10" dxfId="283" priority="4" rank="1"/>
  </conditionalFormatting>
  <conditionalFormatting sqref="I6">
    <cfRule type="top10" dxfId="282" priority="3" rank="1"/>
    <cfRule type="top10" dxfId="281" priority="8" rank="1"/>
  </conditionalFormatting>
  <conditionalFormatting sqref="J6">
    <cfRule type="top10" dxfId="280" priority="2" rank="1"/>
  </conditionalFormatting>
  <hyperlinks>
    <hyperlink ref="Q1" location="'National Rankings'!A1" display="Back to Ranking" xr:uid="{958B50EE-6743-44B6-8E2D-AEB796E2C523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E93122E-34EB-492A-9844-42064B427FE5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14C4B-A676-4556-B68C-792D71658A19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20</v>
      </c>
    </row>
    <row r="2" spans="1:17" x14ac:dyDescent="0.25">
      <c r="A2" s="12" t="s">
        <v>21</v>
      </c>
      <c r="B2" s="13" t="s">
        <v>103</v>
      </c>
      <c r="C2" s="14">
        <v>45508</v>
      </c>
      <c r="D2" s="36" t="s">
        <v>69</v>
      </c>
      <c r="E2" s="15">
        <v>187</v>
      </c>
      <c r="F2" s="15">
        <v>192</v>
      </c>
      <c r="G2" s="15">
        <v>192</v>
      </c>
      <c r="H2" s="15">
        <v>187</v>
      </c>
      <c r="I2" s="15"/>
      <c r="J2" s="15"/>
      <c r="K2" s="18">
        <v>4</v>
      </c>
      <c r="L2" s="18">
        <v>758</v>
      </c>
      <c r="M2" s="19">
        <v>189.5</v>
      </c>
      <c r="N2" s="20">
        <v>6</v>
      </c>
      <c r="O2" s="21">
        <v>195.5</v>
      </c>
    </row>
    <row r="3" spans="1:17" x14ac:dyDescent="0.25">
      <c r="A3" s="23"/>
      <c r="B3" s="24"/>
      <c r="C3" s="25"/>
      <c r="D3" s="26"/>
      <c r="E3" s="27"/>
      <c r="F3" s="27"/>
      <c r="G3" s="27"/>
      <c r="H3" s="27"/>
      <c r="I3" s="27"/>
      <c r="J3" s="27"/>
      <c r="K3" s="28"/>
      <c r="L3" s="28"/>
      <c r="M3" s="29"/>
      <c r="N3" s="30"/>
      <c r="O3" s="31"/>
    </row>
    <row r="4" spans="1:17" x14ac:dyDescent="0.25">
      <c r="K4" s="8">
        <f>SUM(K2:K3)</f>
        <v>4</v>
      </c>
      <c r="L4" s="8">
        <f>SUM(L2:L3)</f>
        <v>758</v>
      </c>
      <c r="M4" s="7">
        <f>SUM(L4/K4)</f>
        <v>189.5</v>
      </c>
      <c r="N4" s="8">
        <f>SUM(N2:N3)</f>
        <v>6</v>
      </c>
      <c r="O4" s="11">
        <f>SUM(M4+N4)</f>
        <v>195.5</v>
      </c>
    </row>
  </sheetData>
  <protectedRanges>
    <protectedRange algorithmName="SHA-512" hashValue="ON39YdpmFHfN9f47KpiRvqrKx0V9+erV1CNkpWzYhW/Qyc6aT8rEyCrvauWSYGZK2ia3o7vd3akF07acHAFpOA==" saltValue="yVW9XmDwTqEnmpSGai0KYg==" spinCount="100000" sqref="B3:C3 I3:J3" name="Range1_20_1_1"/>
    <protectedRange algorithmName="SHA-512" hashValue="ON39YdpmFHfN9f47KpiRvqrKx0V9+erV1CNkpWzYhW/Qyc6aT8rEyCrvauWSYGZK2ia3o7vd3akF07acHAFpOA==" saltValue="yVW9XmDwTqEnmpSGai0KYg==" spinCount="100000" sqref="D3" name="Range1_1_15_1"/>
    <protectedRange algorithmName="SHA-512" hashValue="ON39YdpmFHfN9f47KpiRvqrKx0V9+erV1CNkpWzYhW/Qyc6aT8rEyCrvauWSYGZK2ia3o7vd3akF07acHAFpOA==" saltValue="yVW9XmDwTqEnmpSGai0KYg==" spinCount="100000" sqref="E3:H3" name="Range1_3_4_1_1"/>
    <protectedRange algorithmName="SHA-512" hashValue="ON39YdpmFHfN9f47KpiRvqrKx0V9+erV1CNkpWzYhW/Qyc6aT8rEyCrvauWSYGZK2ia3o7vd3akF07acHAFpOA==" saltValue="yVW9XmDwTqEnmpSGai0KYg==" spinCount="100000" sqref="C2" name="Range1_3_2"/>
    <protectedRange algorithmName="SHA-512" hashValue="ON39YdpmFHfN9f47KpiRvqrKx0V9+erV1CNkpWzYhW/Qyc6aT8rEyCrvauWSYGZK2ia3o7vd3akF07acHAFpOA==" saltValue="yVW9XmDwTqEnmpSGai0KYg==" spinCount="100000" sqref="E2:J2 B2" name="Range1_14"/>
    <protectedRange algorithmName="SHA-512" hashValue="ON39YdpmFHfN9f47KpiRvqrKx0V9+erV1CNkpWzYhW/Qyc6aT8rEyCrvauWSYGZK2ia3o7vd3akF07acHAFpOA==" saltValue="yVW9XmDwTqEnmpSGai0KYg==" spinCount="100000" sqref="D2" name="Range1_1_14"/>
  </protectedRanges>
  <conditionalFormatting sqref="E3">
    <cfRule type="top10" dxfId="279" priority="7" rank="1"/>
  </conditionalFormatting>
  <conditionalFormatting sqref="E3:J3">
    <cfRule type="cellIs" dxfId="278" priority="1" operator="greaterThanOrEqual">
      <formula>200</formula>
    </cfRule>
  </conditionalFormatting>
  <conditionalFormatting sqref="F3">
    <cfRule type="top10" dxfId="277" priority="6" rank="1"/>
  </conditionalFormatting>
  <conditionalFormatting sqref="G3">
    <cfRule type="top10" dxfId="276" priority="5" rank="1"/>
  </conditionalFormatting>
  <conditionalFormatting sqref="H3">
    <cfRule type="top10" dxfId="275" priority="4" rank="1"/>
  </conditionalFormatting>
  <conditionalFormatting sqref="I3">
    <cfRule type="top10" dxfId="274" priority="3" rank="1"/>
    <cfRule type="top10" dxfId="273" priority="8" rank="1"/>
  </conditionalFormatting>
  <conditionalFormatting sqref="J3">
    <cfRule type="top10" dxfId="272" priority="2" rank="1"/>
  </conditionalFormatting>
  <hyperlinks>
    <hyperlink ref="Q1" location="'National Rankings'!A1" display="Back to Ranking" xr:uid="{3468FD29-DDF9-44A5-97F5-CAE97A2119F4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89D1BBD-0E44-4928-9B6E-C9C1C6E1A20B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D0875-A259-44C1-9673-19E1E1770AA6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20</v>
      </c>
    </row>
    <row r="2" spans="1:17" x14ac:dyDescent="0.25">
      <c r="A2" s="12" t="s">
        <v>21</v>
      </c>
      <c r="B2" s="13" t="s">
        <v>75</v>
      </c>
      <c r="C2" s="14">
        <v>45430</v>
      </c>
      <c r="D2" s="39" t="s">
        <v>79</v>
      </c>
      <c r="E2" s="15">
        <v>183</v>
      </c>
      <c r="F2" s="15">
        <v>186</v>
      </c>
      <c r="G2" s="15">
        <v>193</v>
      </c>
      <c r="H2" s="15">
        <v>185</v>
      </c>
      <c r="I2" s="15"/>
      <c r="J2" s="15"/>
      <c r="K2" s="18">
        <v>4</v>
      </c>
      <c r="L2" s="18">
        <v>747</v>
      </c>
      <c r="M2" s="19">
        <v>186.75</v>
      </c>
      <c r="N2" s="20">
        <v>5</v>
      </c>
      <c r="O2" s="21">
        <v>191.75</v>
      </c>
    </row>
    <row r="3" spans="1:17" x14ac:dyDescent="0.25">
      <c r="A3" s="23"/>
      <c r="B3" s="24"/>
      <c r="C3" s="25"/>
      <c r="D3" s="26"/>
      <c r="E3" s="27"/>
      <c r="F3" s="27"/>
      <c r="G3" s="27"/>
      <c r="H3" s="27"/>
      <c r="I3" s="27"/>
      <c r="J3" s="27"/>
      <c r="K3" s="28"/>
      <c r="L3" s="28"/>
      <c r="M3" s="29"/>
      <c r="N3" s="30"/>
      <c r="O3" s="31"/>
    </row>
    <row r="4" spans="1:17" x14ac:dyDescent="0.25">
      <c r="K4" s="8">
        <f>SUM(K2:K3)</f>
        <v>4</v>
      </c>
      <c r="L4" s="8">
        <f>SUM(L2:L3)</f>
        <v>747</v>
      </c>
      <c r="M4" s="7">
        <f>SUM(L4/K4)</f>
        <v>186.75</v>
      </c>
      <c r="N4" s="8">
        <f>SUM(N2:N3)</f>
        <v>5</v>
      </c>
      <c r="O4" s="11">
        <f>SUM(M4+N4)</f>
        <v>191.75</v>
      </c>
    </row>
  </sheetData>
  <protectedRanges>
    <protectedRange algorithmName="SHA-512" hashValue="ON39YdpmFHfN9f47KpiRvqrKx0V9+erV1CNkpWzYhW/Qyc6aT8rEyCrvauWSYGZK2ia3o7vd3akF07acHAFpOA==" saltValue="yVW9XmDwTqEnmpSGai0KYg==" spinCount="100000" sqref="B3:C3 I3:J3" name="Range1_20_1_1"/>
    <protectedRange algorithmName="SHA-512" hashValue="ON39YdpmFHfN9f47KpiRvqrKx0V9+erV1CNkpWzYhW/Qyc6aT8rEyCrvauWSYGZK2ia3o7vd3akF07acHAFpOA==" saltValue="yVW9XmDwTqEnmpSGai0KYg==" spinCount="100000" sqref="D3" name="Range1_1_15_1"/>
    <protectedRange algorithmName="SHA-512" hashValue="ON39YdpmFHfN9f47KpiRvqrKx0V9+erV1CNkpWzYhW/Qyc6aT8rEyCrvauWSYGZK2ia3o7vd3akF07acHAFpOA==" saltValue="yVW9XmDwTqEnmpSGai0KYg==" spinCount="100000" sqref="E3:H3" name="Range1_3_4_1_1"/>
  </protectedRanges>
  <conditionalFormatting sqref="E3">
    <cfRule type="top10" dxfId="631" priority="7" rank="1"/>
  </conditionalFormatting>
  <conditionalFormatting sqref="E3:J3">
    <cfRule type="cellIs" dxfId="630" priority="1" operator="greaterThanOrEqual">
      <formula>200</formula>
    </cfRule>
  </conditionalFormatting>
  <conditionalFormatting sqref="F3">
    <cfRule type="top10" dxfId="629" priority="6" rank="1"/>
  </conditionalFormatting>
  <conditionalFormatting sqref="G3">
    <cfRule type="top10" dxfId="628" priority="5" rank="1"/>
  </conditionalFormatting>
  <conditionalFormatting sqref="H3">
    <cfRule type="top10" dxfId="627" priority="4" rank="1"/>
  </conditionalFormatting>
  <conditionalFormatting sqref="I3">
    <cfRule type="top10" dxfId="626" priority="3" rank="1"/>
    <cfRule type="top10" dxfId="625" priority="8" rank="1"/>
  </conditionalFormatting>
  <conditionalFormatting sqref="J3">
    <cfRule type="top10" dxfId="624" priority="2" rank="1"/>
  </conditionalFormatting>
  <hyperlinks>
    <hyperlink ref="Q1" location="'National Rankings'!A1" display="Back to Ranking" xr:uid="{B1B544F6-9FCB-4BCF-ABCB-D928D495A594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F4DDC5E-AD25-4530-A3ED-188702E4CDFD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A8354-6BE1-4CE8-A5EF-AB12EF1AD4B7}">
  <dimension ref="A1:Q7"/>
  <sheetViews>
    <sheetView workbookViewId="0">
      <selection activeCell="K8" sqref="K8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20</v>
      </c>
    </row>
    <row r="2" spans="1:17" x14ac:dyDescent="0.25">
      <c r="A2" s="12" t="s">
        <v>21</v>
      </c>
      <c r="B2" s="13" t="s">
        <v>91</v>
      </c>
      <c r="C2" s="14" t="s">
        <v>89</v>
      </c>
      <c r="D2" s="36" t="s">
        <v>84</v>
      </c>
      <c r="E2" s="15">
        <v>194</v>
      </c>
      <c r="F2" s="15">
        <v>193</v>
      </c>
      <c r="G2" s="15">
        <v>192</v>
      </c>
      <c r="H2" s="15">
        <v>196</v>
      </c>
      <c r="I2" s="15"/>
      <c r="J2" s="15"/>
      <c r="K2" s="18">
        <v>4</v>
      </c>
      <c r="L2" s="18">
        <v>775</v>
      </c>
      <c r="M2" s="19">
        <v>193.75</v>
      </c>
      <c r="N2" s="20">
        <v>4</v>
      </c>
      <c r="O2" s="21">
        <v>197.75</v>
      </c>
    </row>
    <row r="3" spans="1:17" x14ac:dyDescent="0.25">
      <c r="A3" s="12" t="s">
        <v>21</v>
      </c>
      <c r="B3" s="13" t="s">
        <v>92</v>
      </c>
      <c r="C3" s="14">
        <v>45113</v>
      </c>
      <c r="D3" s="36" t="s">
        <v>37</v>
      </c>
      <c r="E3" s="15">
        <v>192</v>
      </c>
      <c r="F3" s="15">
        <v>189</v>
      </c>
      <c r="G3" s="15">
        <v>192</v>
      </c>
      <c r="H3" s="15">
        <v>191</v>
      </c>
      <c r="I3" s="15"/>
      <c r="J3" s="15"/>
      <c r="K3" s="18">
        <v>4</v>
      </c>
      <c r="L3" s="18">
        <v>764</v>
      </c>
      <c r="M3" s="19">
        <v>191</v>
      </c>
      <c r="N3" s="20">
        <v>3</v>
      </c>
      <c r="O3" s="21">
        <v>194</v>
      </c>
    </row>
    <row r="4" spans="1:17" x14ac:dyDescent="0.25">
      <c r="A4" s="12" t="s">
        <v>21</v>
      </c>
      <c r="B4" s="13" t="s">
        <v>92</v>
      </c>
      <c r="C4" s="14">
        <v>45507</v>
      </c>
      <c r="D4" s="36" t="s">
        <v>37</v>
      </c>
      <c r="E4" s="15">
        <v>195.01</v>
      </c>
      <c r="F4" s="15">
        <v>194</v>
      </c>
      <c r="G4" s="15">
        <v>196</v>
      </c>
      <c r="H4" s="15">
        <v>196</v>
      </c>
      <c r="I4" s="15"/>
      <c r="J4" s="15"/>
      <c r="K4" s="18">
        <v>4</v>
      </c>
      <c r="L4" s="18">
        <v>781.01</v>
      </c>
      <c r="M4" s="19">
        <v>195.2525</v>
      </c>
      <c r="N4" s="20">
        <v>6</v>
      </c>
      <c r="O4" s="21">
        <v>201.2525</v>
      </c>
    </row>
    <row r="5" spans="1:17" x14ac:dyDescent="0.25">
      <c r="A5" s="12" t="s">
        <v>21</v>
      </c>
      <c r="B5" s="13" t="s">
        <v>92</v>
      </c>
      <c r="C5" s="14">
        <v>45542</v>
      </c>
      <c r="D5" s="36" t="s">
        <v>37</v>
      </c>
      <c r="E5" s="15">
        <v>193</v>
      </c>
      <c r="F5" s="15">
        <v>187</v>
      </c>
      <c r="G5" s="15">
        <v>193</v>
      </c>
      <c r="H5" s="15">
        <v>191</v>
      </c>
      <c r="I5" s="15"/>
      <c r="J5" s="15"/>
      <c r="K5" s="18">
        <v>4</v>
      </c>
      <c r="L5" s="18">
        <v>764</v>
      </c>
      <c r="M5" s="19">
        <v>191</v>
      </c>
      <c r="N5" s="20">
        <v>5</v>
      </c>
      <c r="O5" s="21">
        <v>196</v>
      </c>
    </row>
    <row r="6" spans="1:17" x14ac:dyDescent="0.25">
      <c r="A6" s="23"/>
      <c r="B6" s="24"/>
      <c r="C6" s="25"/>
      <c r="D6" s="26"/>
      <c r="E6" s="27"/>
      <c r="F6" s="27"/>
      <c r="G6" s="27"/>
      <c r="H6" s="27"/>
      <c r="I6" s="27"/>
      <c r="J6" s="27"/>
      <c r="K6" s="28"/>
      <c r="L6" s="28"/>
      <c r="M6" s="29"/>
      <c r="N6" s="30"/>
      <c r="O6" s="31"/>
    </row>
    <row r="7" spans="1:17" x14ac:dyDescent="0.25">
      <c r="K7" s="8">
        <f>SUM(K2:K6)</f>
        <v>16</v>
      </c>
      <c r="L7" s="8">
        <f>SUM(L2:L6)</f>
        <v>3084.01</v>
      </c>
      <c r="M7" s="7">
        <f>SUM(L7/K7)</f>
        <v>192.75062500000001</v>
      </c>
      <c r="N7" s="8">
        <f>SUM(N2:N6)</f>
        <v>18</v>
      </c>
      <c r="O7" s="11">
        <f>SUM(M7+N7)</f>
        <v>210.75062500000001</v>
      </c>
    </row>
  </sheetData>
  <protectedRanges>
    <protectedRange algorithmName="SHA-512" hashValue="ON39YdpmFHfN9f47KpiRvqrKx0V9+erV1CNkpWzYhW/Qyc6aT8rEyCrvauWSYGZK2ia3o7vd3akF07acHAFpOA==" saltValue="yVW9XmDwTqEnmpSGai0KYg==" spinCount="100000" sqref="B6:C6 I6:J6" name="Range1_20_1_1"/>
    <protectedRange algorithmName="SHA-512" hashValue="ON39YdpmFHfN9f47KpiRvqrKx0V9+erV1CNkpWzYhW/Qyc6aT8rEyCrvauWSYGZK2ia3o7vd3akF07acHAFpOA==" saltValue="yVW9XmDwTqEnmpSGai0KYg==" spinCount="100000" sqref="D6" name="Range1_1_15_1"/>
    <protectedRange algorithmName="SHA-512" hashValue="ON39YdpmFHfN9f47KpiRvqrKx0V9+erV1CNkpWzYhW/Qyc6aT8rEyCrvauWSYGZK2ia3o7vd3akF07acHAFpOA==" saltValue="yVW9XmDwTqEnmpSGai0KYg==" spinCount="100000" sqref="E6:H6" name="Range1_3_4_1_1"/>
    <protectedRange algorithmName="SHA-512" hashValue="ON39YdpmFHfN9f47KpiRvqrKx0V9+erV1CNkpWzYhW/Qyc6aT8rEyCrvauWSYGZK2ia3o7vd3akF07acHAFpOA==" saltValue="yVW9XmDwTqEnmpSGai0KYg==" spinCount="100000" sqref="E2:J2 B2:C2" name="Range1_18"/>
    <protectedRange algorithmName="SHA-512" hashValue="ON39YdpmFHfN9f47KpiRvqrKx0V9+erV1CNkpWzYhW/Qyc6aT8rEyCrvauWSYGZK2ia3o7vd3akF07acHAFpOA==" saltValue="yVW9XmDwTqEnmpSGai0KYg==" spinCount="100000" sqref="D2" name="Range1_1_11"/>
    <protectedRange algorithmName="SHA-512" hashValue="ON39YdpmFHfN9f47KpiRvqrKx0V9+erV1CNkpWzYhW/Qyc6aT8rEyCrvauWSYGZK2ia3o7vd3akF07acHAFpOA==" saltValue="yVW9XmDwTqEnmpSGai0KYg==" spinCount="100000" sqref="B4:C4 E4:J4" name="Range1_21"/>
    <protectedRange algorithmName="SHA-512" hashValue="ON39YdpmFHfN9f47KpiRvqrKx0V9+erV1CNkpWzYhW/Qyc6aT8rEyCrvauWSYGZK2ia3o7vd3akF07acHAFpOA==" saltValue="yVW9XmDwTqEnmpSGai0KYg==" spinCount="100000" sqref="D4" name="Range1_1_17"/>
  </protectedRanges>
  <conditionalFormatting sqref="E6">
    <cfRule type="top10" dxfId="271" priority="7" rank="1"/>
  </conditionalFormatting>
  <conditionalFormatting sqref="E6:J6">
    <cfRule type="cellIs" dxfId="270" priority="1" operator="greaterThanOrEqual">
      <formula>200</formula>
    </cfRule>
  </conditionalFormatting>
  <conditionalFormatting sqref="F6">
    <cfRule type="top10" dxfId="269" priority="6" rank="1"/>
  </conditionalFormatting>
  <conditionalFormatting sqref="G6">
    <cfRule type="top10" dxfId="268" priority="5" rank="1"/>
  </conditionalFormatting>
  <conditionalFormatting sqref="H6">
    <cfRule type="top10" dxfId="267" priority="4" rank="1"/>
  </conditionalFormatting>
  <conditionalFormatting sqref="I6">
    <cfRule type="top10" dxfId="266" priority="3" rank="1"/>
    <cfRule type="top10" dxfId="265" priority="8" rank="1"/>
  </conditionalFormatting>
  <conditionalFormatting sqref="J6">
    <cfRule type="top10" dxfId="264" priority="2" rank="1"/>
  </conditionalFormatting>
  <hyperlinks>
    <hyperlink ref="Q1" location="'National Rankings'!A1" display="Back to Ranking" xr:uid="{30324E6E-FA5A-4DAD-9DE2-EE7DA720806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549EB9A-2294-4950-85E7-33E41CE91550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6A56C-D196-4F39-A063-F4BAC0CE6BC9}">
  <dimension ref="A1:Q7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20</v>
      </c>
    </row>
    <row r="2" spans="1:17" x14ac:dyDescent="0.25">
      <c r="A2" s="12" t="s">
        <v>21</v>
      </c>
      <c r="B2" s="13" t="s">
        <v>29</v>
      </c>
      <c r="C2" s="14">
        <v>45346</v>
      </c>
      <c r="D2" s="36" t="s">
        <v>32</v>
      </c>
      <c r="E2" s="15">
        <v>186</v>
      </c>
      <c r="F2" s="15">
        <v>181</v>
      </c>
      <c r="G2" s="15">
        <v>187</v>
      </c>
      <c r="H2" s="15">
        <v>183</v>
      </c>
      <c r="I2" s="15"/>
      <c r="J2" s="15"/>
      <c r="K2" s="18">
        <v>4</v>
      </c>
      <c r="L2" s="18">
        <v>737</v>
      </c>
      <c r="M2" s="19">
        <v>184.25</v>
      </c>
      <c r="N2" s="20">
        <v>5</v>
      </c>
      <c r="O2" s="21">
        <v>189.25</v>
      </c>
    </row>
    <row r="3" spans="1:17" x14ac:dyDescent="0.25">
      <c r="A3" s="12" t="s">
        <v>21</v>
      </c>
      <c r="B3" s="13" t="s">
        <v>29</v>
      </c>
      <c r="C3" s="14">
        <v>45360</v>
      </c>
      <c r="D3" s="36" t="s">
        <v>32</v>
      </c>
      <c r="E3" s="15">
        <v>166</v>
      </c>
      <c r="F3" s="15">
        <v>184</v>
      </c>
      <c r="G3" s="15">
        <v>183</v>
      </c>
      <c r="H3" s="15">
        <v>184</v>
      </c>
      <c r="I3" s="15"/>
      <c r="J3" s="15"/>
      <c r="K3" s="18">
        <v>4</v>
      </c>
      <c r="L3" s="18">
        <v>717</v>
      </c>
      <c r="M3" s="19">
        <v>179.25</v>
      </c>
      <c r="N3" s="20">
        <v>5</v>
      </c>
      <c r="O3" s="21">
        <v>184.25</v>
      </c>
    </row>
    <row r="4" spans="1:17" x14ac:dyDescent="0.25">
      <c r="A4" s="12" t="s">
        <v>21</v>
      </c>
      <c r="B4" s="13" t="s">
        <v>29</v>
      </c>
      <c r="C4" s="14">
        <v>45378</v>
      </c>
      <c r="D4" s="36" t="s">
        <v>32</v>
      </c>
      <c r="E4" s="15">
        <v>183</v>
      </c>
      <c r="F4" s="15">
        <v>175</v>
      </c>
      <c r="G4" s="15">
        <v>179</v>
      </c>
      <c r="H4" s="15">
        <v>175</v>
      </c>
      <c r="I4" s="15"/>
      <c r="J4" s="15"/>
      <c r="K4" s="18">
        <v>4</v>
      </c>
      <c r="L4" s="18">
        <v>712</v>
      </c>
      <c r="M4" s="19">
        <v>178</v>
      </c>
      <c r="N4" s="20">
        <v>5</v>
      </c>
      <c r="O4" s="21">
        <v>183</v>
      </c>
    </row>
    <row r="5" spans="1:17" x14ac:dyDescent="0.25">
      <c r="A5" s="12" t="s">
        <v>21</v>
      </c>
      <c r="B5" s="13" t="s">
        <v>29</v>
      </c>
      <c r="C5" s="14">
        <v>45430</v>
      </c>
      <c r="D5" s="36" t="s">
        <v>32</v>
      </c>
      <c r="E5" s="15">
        <v>182</v>
      </c>
      <c r="F5" s="15">
        <v>187</v>
      </c>
      <c r="G5" s="15">
        <v>182</v>
      </c>
      <c r="H5" s="15">
        <v>185</v>
      </c>
      <c r="I5" s="15"/>
      <c r="J5" s="15"/>
      <c r="K5" s="18">
        <v>4</v>
      </c>
      <c r="L5" s="18">
        <v>736</v>
      </c>
      <c r="M5" s="19">
        <v>184</v>
      </c>
      <c r="N5" s="20">
        <v>5</v>
      </c>
      <c r="O5" s="21">
        <v>189</v>
      </c>
    </row>
    <row r="6" spans="1:17" x14ac:dyDescent="0.25">
      <c r="A6" s="23"/>
      <c r="B6" s="24"/>
      <c r="C6" s="25"/>
      <c r="D6" s="26"/>
      <c r="E6" s="27"/>
      <c r="F6" s="27"/>
      <c r="G6" s="27"/>
      <c r="H6" s="27"/>
      <c r="I6" s="27"/>
      <c r="J6" s="27"/>
      <c r="K6" s="28"/>
      <c r="L6" s="28"/>
      <c r="M6" s="29"/>
      <c r="N6" s="30"/>
      <c r="O6" s="31"/>
    </row>
    <row r="7" spans="1:17" x14ac:dyDescent="0.25">
      <c r="K7" s="8">
        <f>SUM(K2:K6)</f>
        <v>16</v>
      </c>
      <c r="L7" s="8">
        <f>SUM(L2:L6)</f>
        <v>2902</v>
      </c>
      <c r="M7" s="7">
        <f>SUM(L7/K7)</f>
        <v>181.375</v>
      </c>
      <c r="N7" s="8">
        <f>SUM(N2:N6)</f>
        <v>20</v>
      </c>
      <c r="O7" s="11">
        <f>SUM(M7+N7)</f>
        <v>201.375</v>
      </c>
    </row>
  </sheetData>
  <protectedRanges>
    <protectedRange algorithmName="SHA-512" hashValue="ON39YdpmFHfN9f47KpiRvqrKx0V9+erV1CNkpWzYhW/Qyc6aT8rEyCrvauWSYGZK2ia3o7vd3akF07acHAFpOA==" saltValue="yVW9XmDwTqEnmpSGai0KYg==" spinCount="100000" sqref="B6:C6 I6:J6" name="Range1_20_1_1"/>
    <protectedRange algorithmName="SHA-512" hashValue="ON39YdpmFHfN9f47KpiRvqrKx0V9+erV1CNkpWzYhW/Qyc6aT8rEyCrvauWSYGZK2ia3o7vd3akF07acHAFpOA==" saltValue="yVW9XmDwTqEnmpSGai0KYg==" spinCount="100000" sqref="D6" name="Range1_1_15_1"/>
    <protectedRange algorithmName="SHA-512" hashValue="ON39YdpmFHfN9f47KpiRvqrKx0V9+erV1CNkpWzYhW/Qyc6aT8rEyCrvauWSYGZK2ia3o7vd3akF07acHAFpOA==" saltValue="yVW9XmDwTqEnmpSGai0KYg==" spinCount="100000" sqref="E6:H6" name="Range1_3_4_1_1"/>
  </protectedRanges>
  <conditionalFormatting sqref="E6">
    <cfRule type="top10" dxfId="263" priority="7" rank="1"/>
  </conditionalFormatting>
  <conditionalFormatting sqref="E6:J6">
    <cfRule type="cellIs" dxfId="262" priority="1" operator="greaterThanOrEqual">
      <formula>200</formula>
    </cfRule>
  </conditionalFormatting>
  <conditionalFormatting sqref="F6">
    <cfRule type="top10" dxfId="261" priority="6" rank="1"/>
  </conditionalFormatting>
  <conditionalFormatting sqref="G6">
    <cfRule type="top10" dxfId="260" priority="5" rank="1"/>
  </conditionalFormatting>
  <conditionalFormatting sqref="H6">
    <cfRule type="top10" dxfId="259" priority="4" rank="1"/>
  </conditionalFormatting>
  <conditionalFormatting sqref="I6">
    <cfRule type="top10" dxfId="258" priority="3" rank="1"/>
    <cfRule type="top10" dxfId="257" priority="8" rank="1"/>
  </conditionalFormatting>
  <conditionalFormatting sqref="J6">
    <cfRule type="top10" dxfId="256" priority="2" rank="1"/>
  </conditionalFormatting>
  <hyperlinks>
    <hyperlink ref="Q1" location="'National Rankings'!A1" display="Back to Ranking" xr:uid="{2FF7DE90-3775-4AF1-8F12-AE79662763CE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3C48DC0-8081-4F41-8998-6F1722C81D54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9D9E9-8C29-4E66-B1E5-FAF2A981BD2E}">
  <dimension ref="A1:Q7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20</v>
      </c>
    </row>
    <row r="2" spans="1:17" x14ac:dyDescent="0.25">
      <c r="A2" s="12" t="s">
        <v>21</v>
      </c>
      <c r="B2" s="13" t="s">
        <v>129</v>
      </c>
      <c r="C2" s="14">
        <v>45576</v>
      </c>
      <c r="D2" s="36" t="s">
        <v>127</v>
      </c>
      <c r="E2" s="15">
        <v>182</v>
      </c>
      <c r="F2" s="15">
        <v>177</v>
      </c>
      <c r="G2" s="15">
        <v>188</v>
      </c>
      <c r="H2" s="15">
        <v>182</v>
      </c>
      <c r="I2" s="15"/>
      <c r="J2" s="15"/>
      <c r="K2" s="18">
        <v>4</v>
      </c>
      <c r="L2" s="18">
        <v>729</v>
      </c>
      <c r="M2" s="19">
        <v>182.25</v>
      </c>
      <c r="N2" s="20">
        <v>3</v>
      </c>
      <c r="O2" s="21">
        <v>185.25</v>
      </c>
    </row>
    <row r="3" spans="1:17" x14ac:dyDescent="0.25">
      <c r="A3" s="12" t="s">
        <v>19</v>
      </c>
      <c r="B3" s="13" t="s">
        <v>129</v>
      </c>
      <c r="C3" s="14">
        <v>45583</v>
      </c>
      <c r="D3" s="36" t="s">
        <v>84</v>
      </c>
      <c r="E3" s="15">
        <v>186</v>
      </c>
      <c r="F3" s="15">
        <v>185</v>
      </c>
      <c r="G3" s="15">
        <v>183</v>
      </c>
      <c r="H3" s="15">
        <v>183</v>
      </c>
      <c r="I3" s="15"/>
      <c r="J3" s="15"/>
      <c r="K3" s="18">
        <v>4</v>
      </c>
      <c r="L3" s="18">
        <v>737</v>
      </c>
      <c r="M3" s="19">
        <v>184.25</v>
      </c>
      <c r="N3" s="20">
        <v>4</v>
      </c>
      <c r="O3" s="21">
        <v>188.25</v>
      </c>
    </row>
    <row r="4" spans="1:17" x14ac:dyDescent="0.25">
      <c r="A4" s="12" t="s">
        <v>21</v>
      </c>
      <c r="B4" s="13" t="s">
        <v>129</v>
      </c>
      <c r="C4" s="14">
        <v>45584</v>
      </c>
      <c r="D4" s="39" t="s">
        <v>50</v>
      </c>
      <c r="E4" s="15">
        <v>186</v>
      </c>
      <c r="F4" s="15">
        <v>185</v>
      </c>
      <c r="G4" s="15">
        <v>188</v>
      </c>
      <c r="H4" s="15">
        <v>185</v>
      </c>
      <c r="I4" s="15"/>
      <c r="J4" s="15"/>
      <c r="K4" s="18">
        <v>4</v>
      </c>
      <c r="L4" s="18">
        <v>744</v>
      </c>
      <c r="M4" s="19">
        <v>186</v>
      </c>
      <c r="N4" s="20">
        <v>4</v>
      </c>
      <c r="O4" s="21">
        <v>190</v>
      </c>
    </row>
    <row r="5" spans="1:17" x14ac:dyDescent="0.25">
      <c r="A5" s="12" t="s">
        <v>21</v>
      </c>
      <c r="B5" s="13" t="s">
        <v>129</v>
      </c>
      <c r="C5" s="14">
        <v>45591</v>
      </c>
      <c r="D5" s="36" t="s">
        <v>84</v>
      </c>
      <c r="E5" s="15">
        <v>176</v>
      </c>
      <c r="F5" s="15">
        <v>171</v>
      </c>
      <c r="G5" s="15">
        <v>183</v>
      </c>
      <c r="H5" s="15">
        <v>171</v>
      </c>
      <c r="I5" s="15">
        <v>173</v>
      </c>
      <c r="J5" s="15">
        <v>174</v>
      </c>
      <c r="K5" s="18">
        <v>6</v>
      </c>
      <c r="L5" s="18">
        <v>1048</v>
      </c>
      <c r="M5" s="19">
        <v>174.66666666666666</v>
      </c>
      <c r="N5" s="20">
        <v>4</v>
      </c>
      <c r="O5" s="21">
        <v>178.66666666666666</v>
      </c>
    </row>
    <row r="6" spans="1:17" x14ac:dyDescent="0.25">
      <c r="A6" s="23"/>
      <c r="B6" s="24"/>
      <c r="C6" s="25"/>
      <c r="D6" s="26"/>
      <c r="E6" s="27"/>
      <c r="F6" s="27"/>
      <c r="G6" s="27"/>
      <c r="H6" s="27"/>
      <c r="I6" s="27"/>
      <c r="J6" s="27"/>
      <c r="K6" s="28"/>
      <c r="L6" s="28"/>
      <c r="M6" s="29"/>
      <c r="N6" s="30"/>
      <c r="O6" s="31"/>
    </row>
    <row r="7" spans="1:17" x14ac:dyDescent="0.25">
      <c r="K7" s="8">
        <f>SUM(K2:K6)</f>
        <v>18</v>
      </c>
      <c r="L7" s="8">
        <f>SUM(L2:L6)</f>
        <v>3258</v>
      </c>
      <c r="M7" s="7">
        <f>SUM(L7/K7)</f>
        <v>181</v>
      </c>
      <c r="N7" s="8">
        <f>SUM(N2:N6)</f>
        <v>15</v>
      </c>
      <c r="O7" s="11">
        <f>SUM(M7+N7)</f>
        <v>196</v>
      </c>
    </row>
  </sheetData>
  <protectedRanges>
    <protectedRange algorithmName="SHA-512" hashValue="ON39YdpmFHfN9f47KpiRvqrKx0V9+erV1CNkpWzYhW/Qyc6aT8rEyCrvauWSYGZK2ia3o7vd3akF07acHAFpOA==" saltValue="yVW9XmDwTqEnmpSGai0KYg==" spinCount="100000" sqref="B6:C6 I6:J6" name="Range1_20_1_1"/>
    <protectedRange algorithmName="SHA-512" hashValue="ON39YdpmFHfN9f47KpiRvqrKx0V9+erV1CNkpWzYhW/Qyc6aT8rEyCrvauWSYGZK2ia3o7vd3akF07acHAFpOA==" saltValue="yVW9XmDwTqEnmpSGai0KYg==" spinCount="100000" sqref="D6" name="Range1_1_15_1"/>
    <protectedRange algorithmName="SHA-512" hashValue="ON39YdpmFHfN9f47KpiRvqrKx0V9+erV1CNkpWzYhW/Qyc6aT8rEyCrvauWSYGZK2ia3o7vd3akF07acHAFpOA==" saltValue="yVW9XmDwTqEnmpSGai0KYg==" spinCount="100000" sqref="E6:H6" name="Range1_3_4_1_1"/>
    <protectedRange algorithmName="SHA-512" hashValue="ON39YdpmFHfN9f47KpiRvqrKx0V9+erV1CNkpWzYhW/Qyc6aT8rEyCrvauWSYGZK2ia3o7vd3akF07acHAFpOA==" saltValue="yVW9XmDwTqEnmpSGai0KYg==" spinCount="100000" sqref="E3:J3 B3:C3" name="Range1_34"/>
    <protectedRange algorithmName="SHA-512" hashValue="ON39YdpmFHfN9f47KpiRvqrKx0V9+erV1CNkpWzYhW/Qyc6aT8rEyCrvauWSYGZK2ia3o7vd3akF07acHAFpOA==" saltValue="yVW9XmDwTqEnmpSGai0KYg==" spinCount="100000" sqref="D3" name="Range1_1_28"/>
  </protectedRanges>
  <conditionalFormatting sqref="E6">
    <cfRule type="top10" dxfId="255" priority="7" rank="1"/>
  </conditionalFormatting>
  <conditionalFormatting sqref="E6:J6">
    <cfRule type="cellIs" dxfId="254" priority="1" operator="greaterThanOrEqual">
      <formula>200</formula>
    </cfRule>
  </conditionalFormatting>
  <conditionalFormatting sqref="F6">
    <cfRule type="top10" dxfId="253" priority="6" rank="1"/>
  </conditionalFormatting>
  <conditionalFormatting sqref="G6">
    <cfRule type="top10" dxfId="252" priority="5" rank="1"/>
  </conditionalFormatting>
  <conditionalFormatting sqref="H6">
    <cfRule type="top10" dxfId="251" priority="4" rank="1"/>
  </conditionalFormatting>
  <conditionalFormatting sqref="I6">
    <cfRule type="top10" dxfId="250" priority="3" rank="1"/>
    <cfRule type="top10" dxfId="249" priority="8" rank="1"/>
  </conditionalFormatting>
  <conditionalFormatting sqref="J6">
    <cfRule type="top10" dxfId="248" priority="2" rank="1"/>
  </conditionalFormatting>
  <hyperlinks>
    <hyperlink ref="Q1" location="'National Rankings'!A1" display="Back to Ranking" xr:uid="{AF276BCC-FA04-4607-A5BB-752BF14DD15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858056E-1C96-4561-908C-63EB6B1E9DD8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C10A0-2DB9-480E-9C42-0BF4F70577CA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20</v>
      </c>
    </row>
    <row r="2" spans="1:17" x14ac:dyDescent="0.25">
      <c r="A2" s="12" t="s">
        <v>21</v>
      </c>
      <c r="B2" s="13" t="s">
        <v>117</v>
      </c>
      <c r="C2" s="14">
        <v>45535</v>
      </c>
      <c r="D2" s="39" t="s">
        <v>49</v>
      </c>
      <c r="E2" s="41">
        <v>198</v>
      </c>
      <c r="F2" s="43">
        <v>195</v>
      </c>
      <c r="G2" s="41">
        <v>198.001</v>
      </c>
      <c r="H2" s="41">
        <v>192</v>
      </c>
      <c r="I2" s="41">
        <v>199</v>
      </c>
      <c r="J2" s="41">
        <v>190</v>
      </c>
      <c r="K2" s="18">
        <v>6</v>
      </c>
      <c r="L2" s="18">
        <v>1172.001</v>
      </c>
      <c r="M2" s="19">
        <v>195.33349999999999</v>
      </c>
      <c r="N2" s="20">
        <v>28</v>
      </c>
      <c r="O2" s="21">
        <v>223.33349999999999</v>
      </c>
    </row>
    <row r="3" spans="1:17" x14ac:dyDescent="0.25">
      <c r="A3" s="23"/>
      <c r="B3" s="24"/>
      <c r="C3" s="25"/>
      <c r="D3" s="26"/>
      <c r="E3" s="27"/>
      <c r="F3" s="27"/>
      <c r="G3" s="27"/>
      <c r="H3" s="27"/>
      <c r="I3" s="27"/>
      <c r="J3" s="27"/>
      <c r="K3" s="28"/>
      <c r="L3" s="28"/>
      <c r="M3" s="29"/>
      <c r="N3" s="30"/>
      <c r="O3" s="31"/>
    </row>
    <row r="4" spans="1:17" x14ac:dyDescent="0.25">
      <c r="K4" s="8">
        <f>SUM(K2:K3)</f>
        <v>6</v>
      </c>
      <c r="L4" s="8">
        <f>SUM(L2:L3)</f>
        <v>1172.001</v>
      </c>
      <c r="M4" s="7">
        <f>SUM(L4/K4)</f>
        <v>195.33349999999999</v>
      </c>
      <c r="N4" s="8">
        <f>SUM(N2:N3)</f>
        <v>28</v>
      </c>
      <c r="O4" s="11">
        <f>SUM(M4+N4)</f>
        <v>223.33349999999999</v>
      </c>
    </row>
  </sheetData>
  <protectedRanges>
    <protectedRange algorithmName="SHA-512" hashValue="ON39YdpmFHfN9f47KpiRvqrKx0V9+erV1CNkpWzYhW/Qyc6aT8rEyCrvauWSYGZK2ia3o7vd3akF07acHAFpOA==" saltValue="yVW9XmDwTqEnmpSGai0KYg==" spinCount="100000" sqref="B3:C3 I3:J3" name="Range1_20_1_1"/>
    <protectedRange algorithmName="SHA-512" hashValue="ON39YdpmFHfN9f47KpiRvqrKx0V9+erV1CNkpWzYhW/Qyc6aT8rEyCrvauWSYGZK2ia3o7vd3akF07acHAFpOA==" saltValue="yVW9XmDwTqEnmpSGai0KYg==" spinCount="100000" sqref="D3" name="Range1_1_15_1"/>
    <protectedRange algorithmName="SHA-512" hashValue="ON39YdpmFHfN9f47KpiRvqrKx0V9+erV1CNkpWzYhW/Qyc6aT8rEyCrvauWSYGZK2ia3o7vd3akF07acHAFpOA==" saltValue="yVW9XmDwTqEnmpSGai0KYg==" spinCount="100000" sqref="E3:H3" name="Range1_3_4_1_1"/>
    <protectedRange algorithmName="SHA-512" hashValue="ON39YdpmFHfN9f47KpiRvqrKx0V9+erV1CNkpWzYhW/Qyc6aT8rEyCrvauWSYGZK2ia3o7vd3akF07acHAFpOA==" saltValue="yVW9XmDwTqEnmpSGai0KYg==" spinCount="100000" sqref="B2:C2 E2 G2:J2" name="Range1_5_2"/>
    <protectedRange algorithmName="SHA-512" hashValue="ON39YdpmFHfN9f47KpiRvqrKx0V9+erV1CNkpWzYhW/Qyc6aT8rEyCrvauWSYGZK2ia3o7vd3akF07acHAFpOA==" saltValue="yVW9XmDwTqEnmpSGai0KYg==" spinCount="100000" sqref="D2" name="Range1_1_3_1"/>
  </protectedRanges>
  <conditionalFormatting sqref="E3">
    <cfRule type="top10" dxfId="247" priority="7" rank="1"/>
  </conditionalFormatting>
  <conditionalFormatting sqref="E3:J3">
    <cfRule type="cellIs" dxfId="246" priority="1" operator="greaterThanOrEqual">
      <formula>200</formula>
    </cfRule>
  </conditionalFormatting>
  <conditionalFormatting sqref="F3">
    <cfRule type="top10" dxfId="245" priority="6" rank="1"/>
  </conditionalFormatting>
  <conditionalFormatting sqref="G3">
    <cfRule type="top10" dxfId="244" priority="5" rank="1"/>
  </conditionalFormatting>
  <conditionalFormatting sqref="H3">
    <cfRule type="top10" dxfId="243" priority="4" rank="1"/>
  </conditionalFormatting>
  <conditionalFormatting sqref="I3">
    <cfRule type="top10" dxfId="242" priority="3" rank="1"/>
    <cfRule type="top10" dxfId="241" priority="8" rank="1"/>
  </conditionalFormatting>
  <conditionalFormatting sqref="J3">
    <cfRule type="top10" dxfId="240" priority="2" rank="1"/>
  </conditionalFormatting>
  <hyperlinks>
    <hyperlink ref="Q1" location="'National Rankings'!A1" display="Back to Ranking" xr:uid="{0A6C673B-36AF-4E30-B2E5-60773CCA86EC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E731EA4-AC2F-4743-9C41-BF15A360D53D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1C7FA-81DB-40CF-9D29-6D441F12BBF6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20</v>
      </c>
    </row>
    <row r="2" spans="1:17" x14ac:dyDescent="0.25">
      <c r="A2" s="12" t="s">
        <v>21</v>
      </c>
      <c r="B2" s="13" t="s">
        <v>93</v>
      </c>
      <c r="C2" s="14">
        <v>45479</v>
      </c>
      <c r="D2" s="36" t="s">
        <v>49</v>
      </c>
      <c r="E2" s="15">
        <v>197</v>
      </c>
      <c r="F2" s="15">
        <v>197</v>
      </c>
      <c r="G2" s="15">
        <v>194</v>
      </c>
      <c r="H2" s="15">
        <v>195.001</v>
      </c>
      <c r="I2" s="15">
        <v>196</v>
      </c>
      <c r="J2" s="15">
        <v>194</v>
      </c>
      <c r="K2" s="18">
        <v>6</v>
      </c>
      <c r="L2" s="18">
        <v>1173.001</v>
      </c>
      <c r="M2" s="19">
        <v>195.50016666666667</v>
      </c>
      <c r="N2" s="20">
        <v>14</v>
      </c>
      <c r="O2" s="21">
        <v>209.50016666666667</v>
      </c>
    </row>
    <row r="3" spans="1:17" x14ac:dyDescent="0.25">
      <c r="A3" s="23"/>
      <c r="B3" s="24"/>
      <c r="C3" s="25"/>
      <c r="D3" s="26"/>
      <c r="E3" s="27"/>
      <c r="F3" s="27"/>
      <c r="G3" s="27"/>
      <c r="H3" s="27"/>
      <c r="I3" s="27"/>
      <c r="J3" s="27"/>
      <c r="K3" s="28"/>
      <c r="L3" s="28"/>
      <c r="M3" s="29"/>
      <c r="N3" s="30"/>
      <c r="O3" s="31"/>
    </row>
    <row r="4" spans="1:17" x14ac:dyDescent="0.25">
      <c r="K4" s="8">
        <f>SUM(K2:K3)</f>
        <v>6</v>
      </c>
      <c r="L4" s="8">
        <f>SUM(L2:L3)</f>
        <v>1173.001</v>
      </c>
      <c r="M4" s="7">
        <f>SUM(L4/K4)</f>
        <v>195.50016666666667</v>
      </c>
      <c r="N4" s="8">
        <f>SUM(N2:N3)</f>
        <v>14</v>
      </c>
      <c r="O4" s="11">
        <f>SUM(M4+N4)</f>
        <v>209.50016666666667</v>
      </c>
    </row>
  </sheetData>
  <protectedRanges>
    <protectedRange algorithmName="SHA-512" hashValue="ON39YdpmFHfN9f47KpiRvqrKx0V9+erV1CNkpWzYhW/Qyc6aT8rEyCrvauWSYGZK2ia3o7vd3akF07acHAFpOA==" saltValue="yVW9XmDwTqEnmpSGai0KYg==" spinCount="100000" sqref="B3:C3 I3:J3" name="Range1_20_1_1"/>
    <protectedRange algorithmName="SHA-512" hashValue="ON39YdpmFHfN9f47KpiRvqrKx0V9+erV1CNkpWzYhW/Qyc6aT8rEyCrvauWSYGZK2ia3o7vd3akF07acHAFpOA==" saltValue="yVW9XmDwTqEnmpSGai0KYg==" spinCount="100000" sqref="D3" name="Range1_1_15_1"/>
    <protectedRange algorithmName="SHA-512" hashValue="ON39YdpmFHfN9f47KpiRvqrKx0V9+erV1CNkpWzYhW/Qyc6aT8rEyCrvauWSYGZK2ia3o7vd3akF07acHAFpOA==" saltValue="yVW9XmDwTqEnmpSGai0KYg==" spinCount="100000" sqref="E3:H3" name="Range1_3_4_1_1"/>
  </protectedRanges>
  <conditionalFormatting sqref="E3">
    <cfRule type="top10" dxfId="239" priority="7" rank="1"/>
  </conditionalFormatting>
  <conditionalFormatting sqref="E3:J3">
    <cfRule type="cellIs" dxfId="238" priority="1" operator="greaterThanOrEqual">
      <formula>200</formula>
    </cfRule>
  </conditionalFormatting>
  <conditionalFormatting sqref="F3">
    <cfRule type="top10" dxfId="237" priority="6" rank="1"/>
  </conditionalFormatting>
  <conditionalFormatting sqref="G3">
    <cfRule type="top10" dxfId="236" priority="5" rank="1"/>
  </conditionalFormatting>
  <conditionalFormatting sqref="H3">
    <cfRule type="top10" dxfId="235" priority="4" rank="1"/>
  </conditionalFormatting>
  <conditionalFormatting sqref="I3">
    <cfRule type="top10" dxfId="234" priority="3" rank="1"/>
    <cfRule type="top10" dxfId="233" priority="8" rank="1"/>
  </conditionalFormatting>
  <conditionalFormatting sqref="J3">
    <cfRule type="top10" dxfId="232" priority="2" rank="1"/>
  </conditionalFormatting>
  <hyperlinks>
    <hyperlink ref="Q1" location="'National Rankings'!A1" display="Back to Ranking" xr:uid="{4D05E20D-F6BD-4207-BF29-290D2C8C65A7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2137E86-C9DE-4B03-A428-6363C5975B9C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BE5A5-421F-49CA-AA38-D1FD0B74FCCC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20</v>
      </c>
    </row>
    <row r="2" spans="1:17" x14ac:dyDescent="0.25">
      <c r="A2" s="12" t="s">
        <v>21</v>
      </c>
      <c r="B2" s="13" t="s">
        <v>65</v>
      </c>
      <c r="C2" s="14">
        <v>45417</v>
      </c>
      <c r="D2" s="36" t="s">
        <v>42</v>
      </c>
      <c r="E2" s="15">
        <v>184</v>
      </c>
      <c r="F2" s="15">
        <v>183</v>
      </c>
      <c r="G2" s="15">
        <v>189</v>
      </c>
      <c r="H2" s="15">
        <v>178</v>
      </c>
      <c r="I2" s="15"/>
      <c r="J2" s="15"/>
      <c r="K2" s="18">
        <v>4</v>
      </c>
      <c r="L2" s="18">
        <v>734</v>
      </c>
      <c r="M2" s="19">
        <v>183.5</v>
      </c>
      <c r="N2" s="20">
        <v>4</v>
      </c>
      <c r="O2" s="21">
        <v>187.5</v>
      </c>
    </row>
    <row r="3" spans="1:17" x14ac:dyDescent="0.25">
      <c r="A3" s="23"/>
      <c r="B3" s="24"/>
      <c r="C3" s="25"/>
      <c r="D3" s="26"/>
      <c r="E3" s="27"/>
      <c r="F3" s="27"/>
      <c r="G3" s="27"/>
      <c r="H3" s="27"/>
      <c r="I3" s="27"/>
      <c r="J3" s="27"/>
      <c r="K3" s="28"/>
      <c r="L3" s="28"/>
      <c r="M3" s="29"/>
      <c r="N3" s="30"/>
      <c r="O3" s="31"/>
    </row>
    <row r="4" spans="1:17" x14ac:dyDescent="0.25">
      <c r="K4" s="8">
        <f>SUM(K2:K3)</f>
        <v>4</v>
      </c>
      <c r="L4" s="8">
        <f>SUM(L2:L3)</f>
        <v>734</v>
      </c>
      <c r="M4" s="7">
        <f>SUM(L4/K4)</f>
        <v>183.5</v>
      </c>
      <c r="N4" s="8">
        <f>SUM(N2:N3)</f>
        <v>4</v>
      </c>
      <c r="O4" s="11">
        <f>SUM(M4+N4)</f>
        <v>187.5</v>
      </c>
    </row>
  </sheetData>
  <protectedRanges>
    <protectedRange algorithmName="SHA-512" hashValue="ON39YdpmFHfN9f47KpiRvqrKx0V9+erV1CNkpWzYhW/Qyc6aT8rEyCrvauWSYGZK2ia3o7vd3akF07acHAFpOA==" saltValue="yVW9XmDwTqEnmpSGai0KYg==" spinCount="100000" sqref="B3:C3 I3:J3" name="Range1_20_1_1"/>
    <protectedRange algorithmName="SHA-512" hashValue="ON39YdpmFHfN9f47KpiRvqrKx0V9+erV1CNkpWzYhW/Qyc6aT8rEyCrvauWSYGZK2ia3o7vd3akF07acHAFpOA==" saltValue="yVW9XmDwTqEnmpSGai0KYg==" spinCount="100000" sqref="D3" name="Range1_1_15_1"/>
    <protectedRange algorithmName="SHA-512" hashValue="ON39YdpmFHfN9f47KpiRvqrKx0V9+erV1CNkpWzYhW/Qyc6aT8rEyCrvauWSYGZK2ia3o7vd3akF07acHAFpOA==" saltValue="yVW9XmDwTqEnmpSGai0KYg==" spinCount="100000" sqref="E3:H3" name="Range1_3_4_1_1"/>
    <protectedRange sqref="E2:J2 C2" name="Range1_8"/>
    <protectedRange sqref="D2" name="Range1_1_3"/>
    <protectedRange sqref="B2" name="Range1_7_1"/>
  </protectedRanges>
  <conditionalFormatting sqref="E3">
    <cfRule type="top10" dxfId="231" priority="7" rank="1"/>
  </conditionalFormatting>
  <conditionalFormatting sqref="E3:J3">
    <cfRule type="cellIs" dxfId="230" priority="1" operator="greaterThanOrEqual">
      <formula>200</formula>
    </cfRule>
  </conditionalFormatting>
  <conditionalFormatting sqref="F3">
    <cfRule type="top10" dxfId="229" priority="6" rank="1"/>
  </conditionalFormatting>
  <conditionalFormatting sqref="G3">
    <cfRule type="top10" dxfId="228" priority="5" rank="1"/>
  </conditionalFormatting>
  <conditionalFormatting sqref="H3">
    <cfRule type="top10" dxfId="227" priority="4" rank="1"/>
  </conditionalFormatting>
  <conditionalFormatting sqref="I3">
    <cfRule type="top10" dxfId="226" priority="3" rank="1"/>
    <cfRule type="top10" dxfId="225" priority="8" rank="1"/>
  </conditionalFormatting>
  <conditionalFormatting sqref="J3">
    <cfRule type="top10" dxfId="224" priority="2" rank="1"/>
  </conditionalFormatting>
  <hyperlinks>
    <hyperlink ref="Q1" location="'National Rankings'!A1" display="Back to Ranking" xr:uid="{61CB80D8-C238-4DAF-AD29-40382C5FF294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7C66CEA-12F2-4CE8-A7E7-E71FDA1063BD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8E5E3-99CE-4A87-BD97-80761888EFF1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20</v>
      </c>
    </row>
    <row r="2" spans="1:17" x14ac:dyDescent="0.25">
      <c r="A2" s="12" t="s">
        <v>21</v>
      </c>
      <c r="B2" s="13" t="s">
        <v>86</v>
      </c>
      <c r="C2" s="14">
        <v>45452</v>
      </c>
      <c r="D2" s="36" t="s">
        <v>39</v>
      </c>
      <c r="E2" s="15">
        <v>177</v>
      </c>
      <c r="F2" s="15">
        <v>178</v>
      </c>
      <c r="G2" s="15">
        <v>189</v>
      </c>
      <c r="H2" s="15">
        <v>189</v>
      </c>
      <c r="I2" s="15"/>
      <c r="J2" s="15"/>
      <c r="K2" s="18">
        <v>4</v>
      </c>
      <c r="L2" s="18">
        <v>733</v>
      </c>
      <c r="M2" s="19">
        <v>183.25</v>
      </c>
      <c r="N2" s="20">
        <v>4</v>
      </c>
      <c r="O2" s="21">
        <v>187.25</v>
      </c>
    </row>
    <row r="3" spans="1:17" x14ac:dyDescent="0.25">
      <c r="A3" s="23"/>
      <c r="B3" s="24"/>
      <c r="C3" s="25"/>
      <c r="D3" s="26"/>
      <c r="E3" s="27"/>
      <c r="F3" s="27"/>
      <c r="G3" s="27"/>
      <c r="H3" s="27"/>
      <c r="I3" s="27"/>
      <c r="J3" s="27"/>
      <c r="K3" s="28"/>
      <c r="L3" s="28"/>
      <c r="M3" s="29"/>
      <c r="N3" s="30"/>
      <c r="O3" s="31"/>
    </row>
    <row r="4" spans="1:17" x14ac:dyDescent="0.25">
      <c r="K4" s="8">
        <f>SUM(K2:K3)</f>
        <v>4</v>
      </c>
      <c r="L4" s="8">
        <f>SUM(L2:L3)</f>
        <v>733</v>
      </c>
      <c r="M4" s="7">
        <f>SUM(L4/K4)</f>
        <v>183.25</v>
      </c>
      <c r="N4" s="8">
        <f>SUM(N2:N3)</f>
        <v>4</v>
      </c>
      <c r="O4" s="11">
        <f>SUM(M4+N4)</f>
        <v>187.25</v>
      </c>
    </row>
  </sheetData>
  <protectedRanges>
    <protectedRange algorithmName="SHA-512" hashValue="ON39YdpmFHfN9f47KpiRvqrKx0V9+erV1CNkpWzYhW/Qyc6aT8rEyCrvauWSYGZK2ia3o7vd3akF07acHAFpOA==" saltValue="yVW9XmDwTqEnmpSGai0KYg==" spinCount="100000" sqref="B3:C3 I3:J3" name="Range1_20_1_1"/>
    <protectedRange algorithmName="SHA-512" hashValue="ON39YdpmFHfN9f47KpiRvqrKx0V9+erV1CNkpWzYhW/Qyc6aT8rEyCrvauWSYGZK2ia3o7vd3akF07acHAFpOA==" saltValue="yVW9XmDwTqEnmpSGai0KYg==" spinCount="100000" sqref="D3" name="Range1_1_15_1"/>
    <protectedRange algorithmName="SHA-512" hashValue="ON39YdpmFHfN9f47KpiRvqrKx0V9+erV1CNkpWzYhW/Qyc6aT8rEyCrvauWSYGZK2ia3o7vd3akF07acHAFpOA==" saltValue="yVW9XmDwTqEnmpSGai0KYg==" spinCount="100000" sqref="E3:H3" name="Range1_3_4_1_1"/>
  </protectedRanges>
  <conditionalFormatting sqref="E3">
    <cfRule type="top10" dxfId="223" priority="7" rank="1"/>
  </conditionalFormatting>
  <conditionalFormatting sqref="E3:J3">
    <cfRule type="cellIs" dxfId="222" priority="1" operator="greaterThanOrEqual">
      <formula>200</formula>
    </cfRule>
  </conditionalFormatting>
  <conditionalFormatting sqref="F3">
    <cfRule type="top10" dxfId="221" priority="6" rank="1"/>
  </conditionalFormatting>
  <conditionalFormatting sqref="G3">
    <cfRule type="top10" dxfId="220" priority="5" rank="1"/>
  </conditionalFormatting>
  <conditionalFormatting sqref="H3">
    <cfRule type="top10" dxfId="219" priority="4" rank="1"/>
  </conditionalFormatting>
  <conditionalFormatting sqref="I3">
    <cfRule type="top10" dxfId="218" priority="3" rank="1"/>
    <cfRule type="top10" dxfId="217" priority="8" rank="1"/>
  </conditionalFormatting>
  <conditionalFormatting sqref="J3">
    <cfRule type="top10" dxfId="216" priority="2" rank="1"/>
  </conditionalFormatting>
  <hyperlinks>
    <hyperlink ref="Q1" location="'National Rankings'!A1" display="Back to Ranking" xr:uid="{365553C0-8FFA-4790-87F8-A17FB5463DEC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201FC05-2B3A-473E-938A-2F47A24FD3B7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C52B8-7F44-49AB-B476-A2F681C4C724}">
  <dimension ref="A1:Q10"/>
  <sheetViews>
    <sheetView workbookViewId="0">
      <selection activeCell="K11" sqref="K1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20</v>
      </c>
    </row>
    <row r="2" spans="1:17" x14ac:dyDescent="0.25">
      <c r="A2" s="12" t="s">
        <v>21</v>
      </c>
      <c r="B2" s="13" t="s">
        <v>66</v>
      </c>
      <c r="C2" s="14">
        <v>45409</v>
      </c>
      <c r="D2" s="36" t="s">
        <v>57</v>
      </c>
      <c r="E2" s="15">
        <v>169</v>
      </c>
      <c r="F2" s="15">
        <v>142</v>
      </c>
      <c r="G2" s="15">
        <v>169</v>
      </c>
      <c r="H2" s="15">
        <v>174</v>
      </c>
      <c r="I2" s="15"/>
      <c r="J2" s="15"/>
      <c r="K2" s="18">
        <v>4</v>
      </c>
      <c r="L2" s="18">
        <v>654</v>
      </c>
      <c r="M2" s="19">
        <v>163.5</v>
      </c>
      <c r="N2" s="20">
        <v>4</v>
      </c>
      <c r="O2" s="21">
        <v>167.5</v>
      </c>
    </row>
    <row r="3" spans="1:17" x14ac:dyDescent="0.25">
      <c r="A3" s="12" t="s">
        <v>21</v>
      </c>
      <c r="B3" s="13" t="s">
        <v>66</v>
      </c>
      <c r="C3" s="14">
        <v>45437</v>
      </c>
      <c r="D3" s="36" t="s">
        <v>57</v>
      </c>
      <c r="E3" s="15">
        <v>187</v>
      </c>
      <c r="F3" s="15">
        <v>190</v>
      </c>
      <c r="G3" s="15">
        <v>176</v>
      </c>
      <c r="H3" s="15">
        <v>180</v>
      </c>
      <c r="I3" s="15"/>
      <c r="J3" s="15"/>
      <c r="K3" s="18">
        <v>4</v>
      </c>
      <c r="L3" s="18">
        <v>733</v>
      </c>
      <c r="M3" s="19">
        <v>183.25</v>
      </c>
      <c r="N3" s="20">
        <v>4</v>
      </c>
      <c r="O3" s="21">
        <v>187.25</v>
      </c>
    </row>
    <row r="4" spans="1:17" x14ac:dyDescent="0.25">
      <c r="A4" s="12" t="s">
        <v>21</v>
      </c>
      <c r="B4" s="13" t="s">
        <v>66</v>
      </c>
      <c r="C4" s="14">
        <v>45465</v>
      </c>
      <c r="D4" s="36" t="s">
        <v>57</v>
      </c>
      <c r="E4" s="15">
        <v>181</v>
      </c>
      <c r="F4" s="15">
        <v>181</v>
      </c>
      <c r="G4" s="15">
        <v>178</v>
      </c>
      <c r="H4" s="15">
        <v>178</v>
      </c>
      <c r="I4" s="15"/>
      <c r="J4" s="15"/>
      <c r="K4" s="18">
        <v>4</v>
      </c>
      <c r="L4" s="18">
        <v>718</v>
      </c>
      <c r="M4" s="19">
        <v>179.5</v>
      </c>
      <c r="N4" s="20">
        <v>5</v>
      </c>
      <c r="O4" s="21">
        <v>184.5</v>
      </c>
    </row>
    <row r="5" spans="1:17" x14ac:dyDescent="0.25">
      <c r="A5" s="12" t="s">
        <v>21</v>
      </c>
      <c r="B5" s="13" t="s">
        <v>66</v>
      </c>
      <c r="C5" s="14">
        <v>45528</v>
      </c>
      <c r="D5" s="36" t="s">
        <v>57</v>
      </c>
      <c r="E5" s="15">
        <v>169</v>
      </c>
      <c r="F5" s="15">
        <v>157</v>
      </c>
      <c r="G5" s="15">
        <v>173</v>
      </c>
      <c r="H5" s="15">
        <v>164</v>
      </c>
      <c r="I5" s="15"/>
      <c r="J5" s="15"/>
      <c r="K5" s="18">
        <v>4</v>
      </c>
      <c r="L5" s="18">
        <v>663</v>
      </c>
      <c r="M5" s="19">
        <v>165.75</v>
      </c>
      <c r="N5" s="20">
        <v>4</v>
      </c>
      <c r="O5" s="21">
        <v>169.75</v>
      </c>
    </row>
    <row r="6" spans="1:17" x14ac:dyDescent="0.25">
      <c r="A6" s="12" t="s">
        <v>21</v>
      </c>
      <c r="B6" s="13" t="s">
        <v>66</v>
      </c>
      <c r="C6" s="14">
        <v>45571</v>
      </c>
      <c r="D6" s="36" t="s">
        <v>42</v>
      </c>
      <c r="E6" s="15">
        <v>187</v>
      </c>
      <c r="F6" s="15">
        <v>183</v>
      </c>
      <c r="G6" s="15">
        <v>192</v>
      </c>
      <c r="H6" s="15">
        <v>188</v>
      </c>
      <c r="I6" s="15"/>
      <c r="J6" s="15"/>
      <c r="K6" s="18">
        <v>4</v>
      </c>
      <c r="L6" s="18">
        <v>750</v>
      </c>
      <c r="M6" s="19">
        <v>187.5</v>
      </c>
      <c r="N6" s="20">
        <v>3</v>
      </c>
      <c r="O6" s="21">
        <v>190.5</v>
      </c>
    </row>
    <row r="7" spans="1:17" x14ac:dyDescent="0.25">
      <c r="A7" s="12" t="s">
        <v>21</v>
      </c>
      <c r="B7" s="13" t="s">
        <v>66</v>
      </c>
      <c r="C7" s="14">
        <v>45578</v>
      </c>
      <c r="D7" s="36" t="s">
        <v>57</v>
      </c>
      <c r="E7" s="15">
        <v>187</v>
      </c>
      <c r="F7" s="15">
        <v>186</v>
      </c>
      <c r="G7" s="15">
        <v>176</v>
      </c>
      <c r="H7" s="15">
        <v>182</v>
      </c>
      <c r="I7" s="15"/>
      <c r="J7" s="15"/>
      <c r="K7" s="18">
        <v>4</v>
      </c>
      <c r="L7" s="18">
        <v>731</v>
      </c>
      <c r="M7" s="19">
        <v>182.75</v>
      </c>
      <c r="N7" s="20">
        <v>4</v>
      </c>
      <c r="O7" s="21">
        <v>186.75</v>
      </c>
    </row>
    <row r="8" spans="1:17" x14ac:dyDescent="0.25">
      <c r="A8" s="12" t="s">
        <v>21</v>
      </c>
      <c r="B8" s="13" t="s">
        <v>66</v>
      </c>
      <c r="C8" s="14">
        <v>45591</v>
      </c>
      <c r="D8" s="36" t="s">
        <v>57</v>
      </c>
      <c r="E8" s="15">
        <v>179</v>
      </c>
      <c r="F8" s="15">
        <v>180</v>
      </c>
      <c r="G8" s="15">
        <v>178</v>
      </c>
      <c r="H8" s="15">
        <v>192</v>
      </c>
      <c r="I8" s="15">
        <v>196</v>
      </c>
      <c r="J8" s="15">
        <v>190</v>
      </c>
      <c r="K8" s="18">
        <v>6</v>
      </c>
      <c r="L8" s="18">
        <v>1115</v>
      </c>
      <c r="M8" s="19">
        <v>185.83333333333334</v>
      </c>
      <c r="N8" s="20">
        <v>20</v>
      </c>
      <c r="O8" s="21">
        <v>205.83333333333334</v>
      </c>
    </row>
    <row r="9" spans="1:17" x14ac:dyDescent="0.25">
      <c r="A9" s="23"/>
      <c r="B9" s="24"/>
      <c r="C9" s="25"/>
      <c r="D9" s="26"/>
      <c r="E9" s="27"/>
      <c r="F9" s="27"/>
      <c r="G9" s="27"/>
      <c r="H9" s="27"/>
      <c r="I9" s="27"/>
      <c r="J9" s="27"/>
      <c r="K9" s="28"/>
      <c r="L9" s="28"/>
      <c r="M9" s="29"/>
      <c r="N9" s="30"/>
      <c r="O9" s="31"/>
    </row>
    <row r="10" spans="1:17" x14ac:dyDescent="0.25">
      <c r="K10" s="8">
        <f>SUM(K2:K9)</f>
        <v>30</v>
      </c>
      <c r="L10" s="8">
        <f>SUM(L2:L9)</f>
        <v>5364</v>
      </c>
      <c r="M10" s="7">
        <f>SUM(L10/K10)</f>
        <v>178.8</v>
      </c>
      <c r="N10" s="8">
        <f>SUM(N2:N9)</f>
        <v>44</v>
      </c>
      <c r="O10" s="11">
        <f>SUM(M10+N10)</f>
        <v>222.8</v>
      </c>
    </row>
  </sheetData>
  <protectedRanges>
    <protectedRange algorithmName="SHA-512" hashValue="ON39YdpmFHfN9f47KpiRvqrKx0V9+erV1CNkpWzYhW/Qyc6aT8rEyCrvauWSYGZK2ia3o7vd3akF07acHAFpOA==" saltValue="yVW9XmDwTqEnmpSGai0KYg==" spinCount="100000" sqref="B9:C9 I9:J9" name="Range1_20_1_1"/>
    <protectedRange algorithmName="SHA-512" hashValue="ON39YdpmFHfN9f47KpiRvqrKx0V9+erV1CNkpWzYhW/Qyc6aT8rEyCrvauWSYGZK2ia3o7vd3akF07acHAFpOA==" saltValue="yVW9XmDwTqEnmpSGai0KYg==" spinCount="100000" sqref="D9" name="Range1_1_15_1"/>
    <protectedRange algorithmName="SHA-512" hashValue="ON39YdpmFHfN9f47KpiRvqrKx0V9+erV1CNkpWzYhW/Qyc6aT8rEyCrvauWSYGZK2ia3o7vd3akF07acHAFpOA==" saltValue="yVW9XmDwTqEnmpSGai0KYg==" spinCount="100000" sqref="E9:H9" name="Range1_3_4_1_1"/>
    <protectedRange sqref="E2:J2 B2:C2" name="Range1_8"/>
    <protectedRange sqref="D2" name="Range1_1_3"/>
  </protectedRanges>
  <conditionalFormatting sqref="E9">
    <cfRule type="top10" dxfId="215" priority="7" rank="1"/>
  </conditionalFormatting>
  <conditionalFormatting sqref="E9:J9">
    <cfRule type="cellIs" dxfId="214" priority="1" operator="greaterThanOrEqual">
      <formula>200</formula>
    </cfRule>
  </conditionalFormatting>
  <conditionalFormatting sqref="F9">
    <cfRule type="top10" dxfId="213" priority="6" rank="1"/>
  </conditionalFormatting>
  <conditionalFormatting sqref="G9">
    <cfRule type="top10" dxfId="212" priority="5" rank="1"/>
  </conditionalFormatting>
  <conditionalFormatting sqref="H9">
    <cfRule type="top10" dxfId="211" priority="4" rank="1"/>
  </conditionalFormatting>
  <conditionalFormatting sqref="I9">
    <cfRule type="top10" dxfId="210" priority="3" rank="1"/>
    <cfRule type="top10" dxfId="209" priority="8" rank="1"/>
  </conditionalFormatting>
  <conditionalFormatting sqref="J9">
    <cfRule type="top10" dxfId="208" priority="2" rank="1"/>
  </conditionalFormatting>
  <hyperlinks>
    <hyperlink ref="Q1" location="'National Rankings'!A1" display="Back to Ranking" xr:uid="{71E61B58-6BB8-48A4-866D-14E66BF8017D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57A5583-E73D-4F9D-B241-0126487899A6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8538B-0B6E-4812-A767-287119E36A47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20</v>
      </c>
    </row>
    <row r="2" spans="1:17" x14ac:dyDescent="0.25">
      <c r="A2" s="12" t="s">
        <v>21</v>
      </c>
      <c r="B2" s="13" t="s">
        <v>52</v>
      </c>
      <c r="C2" s="14">
        <v>45388</v>
      </c>
      <c r="D2" s="36" t="s">
        <v>37</v>
      </c>
      <c r="E2" s="15">
        <v>177</v>
      </c>
      <c r="F2" s="15">
        <v>166</v>
      </c>
      <c r="G2" s="15">
        <v>171</v>
      </c>
      <c r="H2" s="15">
        <v>176</v>
      </c>
      <c r="I2" s="15">
        <v>170</v>
      </c>
      <c r="J2" s="15">
        <v>179</v>
      </c>
      <c r="K2" s="18">
        <v>6</v>
      </c>
      <c r="L2" s="18">
        <v>1039</v>
      </c>
      <c r="M2" s="19">
        <v>173.16666666666666</v>
      </c>
      <c r="N2" s="20">
        <v>6</v>
      </c>
      <c r="O2" s="21">
        <v>179.16666666666666</v>
      </c>
    </row>
    <row r="3" spans="1:17" x14ac:dyDescent="0.25">
      <c r="A3" s="23"/>
      <c r="B3" s="24"/>
      <c r="C3" s="25"/>
      <c r="D3" s="26"/>
      <c r="E3" s="27"/>
      <c r="F3" s="27"/>
      <c r="G3" s="27"/>
      <c r="H3" s="27"/>
      <c r="I3" s="27"/>
      <c r="J3" s="27"/>
      <c r="K3" s="28"/>
      <c r="L3" s="28"/>
      <c r="M3" s="29"/>
      <c r="N3" s="30"/>
      <c r="O3" s="31"/>
    </row>
    <row r="4" spans="1:17" x14ac:dyDescent="0.25">
      <c r="K4" s="8">
        <f>SUM(K2:K3)</f>
        <v>6</v>
      </c>
      <c r="L4" s="8">
        <f>SUM(L2:L3)</f>
        <v>1039</v>
      </c>
      <c r="M4" s="7">
        <f>SUM(L4/K4)</f>
        <v>173.16666666666666</v>
      </c>
      <c r="N4" s="8">
        <f>SUM(N2:N3)</f>
        <v>6</v>
      </c>
      <c r="O4" s="11">
        <f>SUM(M4+N4)</f>
        <v>179.16666666666666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3:C3 I3:J3" name="Range1_20_1_1"/>
    <protectedRange algorithmName="SHA-512" hashValue="ON39YdpmFHfN9f47KpiRvqrKx0V9+erV1CNkpWzYhW/Qyc6aT8rEyCrvauWSYGZK2ia3o7vd3akF07acHAFpOA==" saltValue="yVW9XmDwTqEnmpSGai0KYg==" spinCount="100000" sqref="D3" name="Range1_1_15_1"/>
    <protectedRange algorithmName="SHA-512" hashValue="ON39YdpmFHfN9f47KpiRvqrKx0V9+erV1CNkpWzYhW/Qyc6aT8rEyCrvauWSYGZK2ia3o7vd3akF07acHAFpOA==" saltValue="yVW9XmDwTqEnmpSGai0KYg==" spinCount="100000" sqref="E3:H3" name="Range1_3_4_1_1"/>
  </protectedRanges>
  <conditionalFormatting sqref="E3">
    <cfRule type="top10" dxfId="207" priority="7" rank="1"/>
  </conditionalFormatting>
  <conditionalFormatting sqref="E3:J3">
    <cfRule type="cellIs" dxfId="206" priority="1" operator="greaterThanOrEqual">
      <formula>200</formula>
    </cfRule>
  </conditionalFormatting>
  <conditionalFormatting sqref="F3">
    <cfRule type="top10" dxfId="205" priority="6" rank="1"/>
  </conditionalFormatting>
  <conditionalFormatting sqref="G3">
    <cfRule type="top10" dxfId="204" priority="5" rank="1"/>
  </conditionalFormatting>
  <conditionalFormatting sqref="H3">
    <cfRule type="top10" dxfId="203" priority="4" rank="1"/>
  </conditionalFormatting>
  <conditionalFormatting sqref="I3">
    <cfRule type="top10" dxfId="202" priority="3" rank="1"/>
    <cfRule type="top10" dxfId="201" priority="8" rank="1"/>
  </conditionalFormatting>
  <conditionalFormatting sqref="J3">
    <cfRule type="top10" dxfId="200" priority="2" rank="1"/>
  </conditionalFormatting>
  <hyperlinks>
    <hyperlink ref="Q1" location="'National Rankings'!A1" display="Back to Ranking" xr:uid="{BD4261E0-CFC0-437D-A6F1-F67346E8BEC9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9853A75-A2C0-41B6-98A7-FB89B4FC1397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946CA-38FA-478F-B13D-D6171F356107}">
  <dimension ref="A1:Q8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20</v>
      </c>
    </row>
    <row r="2" spans="1:17" x14ac:dyDescent="0.25">
      <c r="A2" s="12" t="s">
        <v>21</v>
      </c>
      <c r="B2" s="13" t="s">
        <v>112</v>
      </c>
      <c r="C2" s="14">
        <v>45528</v>
      </c>
      <c r="D2" s="36" t="s">
        <v>84</v>
      </c>
      <c r="E2" s="15">
        <v>190</v>
      </c>
      <c r="F2" s="15">
        <v>194</v>
      </c>
      <c r="G2" s="15">
        <v>196</v>
      </c>
      <c r="H2" s="15">
        <v>195</v>
      </c>
      <c r="I2" s="15"/>
      <c r="J2" s="15"/>
      <c r="K2" s="18">
        <v>4</v>
      </c>
      <c r="L2" s="18">
        <v>775</v>
      </c>
      <c r="M2" s="19">
        <v>193.75</v>
      </c>
      <c r="N2" s="20">
        <v>11</v>
      </c>
      <c r="O2" s="21">
        <v>204.75</v>
      </c>
    </row>
    <row r="3" spans="1:17" x14ac:dyDescent="0.25">
      <c r="A3" s="12" t="s">
        <v>21</v>
      </c>
      <c r="B3" s="13" t="s">
        <v>112</v>
      </c>
      <c r="C3" s="14">
        <v>45549</v>
      </c>
      <c r="D3" s="39" t="s">
        <v>50</v>
      </c>
      <c r="E3" s="15">
        <v>185</v>
      </c>
      <c r="F3" s="15">
        <v>196</v>
      </c>
      <c r="G3" s="15">
        <v>195</v>
      </c>
      <c r="H3" s="15">
        <v>195</v>
      </c>
      <c r="I3" s="15">
        <v>191</v>
      </c>
      <c r="J3" s="15">
        <v>196</v>
      </c>
      <c r="K3" s="18">
        <v>6</v>
      </c>
      <c r="L3" s="18">
        <v>1158</v>
      </c>
      <c r="M3" s="19">
        <v>193</v>
      </c>
      <c r="N3" s="20">
        <v>18</v>
      </c>
      <c r="O3" s="21">
        <v>211</v>
      </c>
    </row>
    <row r="4" spans="1:17" x14ac:dyDescent="0.25">
      <c r="A4" s="12" t="s">
        <v>21</v>
      </c>
      <c r="B4" s="13" t="s">
        <v>112</v>
      </c>
      <c r="C4" s="14">
        <v>45598</v>
      </c>
      <c r="D4" s="36" t="s">
        <v>37</v>
      </c>
      <c r="E4" s="15">
        <v>197</v>
      </c>
      <c r="F4" s="15">
        <v>199</v>
      </c>
      <c r="G4" s="15">
        <v>195</v>
      </c>
      <c r="H4" s="15">
        <v>197</v>
      </c>
      <c r="I4" s="15">
        <v>192</v>
      </c>
      <c r="J4" s="15">
        <v>193</v>
      </c>
      <c r="K4" s="18">
        <v>6</v>
      </c>
      <c r="L4" s="18">
        <v>1173</v>
      </c>
      <c r="M4" s="19">
        <v>195.5</v>
      </c>
      <c r="N4" s="20">
        <v>30</v>
      </c>
      <c r="O4" s="21">
        <v>225.5</v>
      </c>
    </row>
    <row r="5" spans="1:17" x14ac:dyDescent="0.25">
      <c r="A5" s="12" t="s">
        <v>21</v>
      </c>
      <c r="B5" s="13" t="s">
        <v>112</v>
      </c>
      <c r="C5" s="14">
        <v>45619</v>
      </c>
      <c r="D5" s="36" t="s">
        <v>84</v>
      </c>
      <c r="E5" s="15">
        <v>192</v>
      </c>
      <c r="F5" s="15">
        <v>193</v>
      </c>
      <c r="G5" s="15">
        <v>191</v>
      </c>
      <c r="H5" s="15">
        <v>192</v>
      </c>
      <c r="I5" s="15"/>
      <c r="J5" s="15"/>
      <c r="K5" s="18">
        <v>4</v>
      </c>
      <c r="L5" s="18">
        <v>768.00099999999998</v>
      </c>
      <c r="M5" s="19">
        <v>192.00024999999999</v>
      </c>
      <c r="N5" s="20">
        <v>6</v>
      </c>
      <c r="O5" s="21">
        <v>198</v>
      </c>
    </row>
    <row r="6" spans="1:17" x14ac:dyDescent="0.25">
      <c r="A6" s="12" t="s">
        <v>21</v>
      </c>
      <c r="B6" s="13" t="s">
        <v>112</v>
      </c>
      <c r="C6" s="14">
        <v>45626</v>
      </c>
      <c r="D6" s="36" t="s">
        <v>84</v>
      </c>
      <c r="E6" s="15">
        <v>191</v>
      </c>
      <c r="F6" s="15">
        <v>186</v>
      </c>
      <c r="G6" s="15">
        <v>194.001</v>
      </c>
      <c r="H6" s="15">
        <v>187</v>
      </c>
      <c r="I6" s="15">
        <v>190</v>
      </c>
      <c r="J6" s="15">
        <v>193</v>
      </c>
      <c r="K6" s="18">
        <v>6</v>
      </c>
      <c r="L6" s="18">
        <v>1141.001</v>
      </c>
      <c r="M6" s="19">
        <v>190.16683333333333</v>
      </c>
      <c r="N6" s="20">
        <v>14</v>
      </c>
      <c r="O6" s="21">
        <v>204.16683333333333</v>
      </c>
    </row>
    <row r="7" spans="1:17" x14ac:dyDescent="0.25">
      <c r="A7" s="23"/>
      <c r="B7" s="24"/>
      <c r="C7" s="25"/>
      <c r="D7" s="26"/>
      <c r="E7" s="27"/>
      <c r="F7" s="27"/>
      <c r="G7" s="27"/>
      <c r="H7" s="27"/>
      <c r="I7" s="27"/>
      <c r="J7" s="27"/>
      <c r="K7" s="28"/>
      <c r="L7" s="28"/>
      <c r="M7" s="29"/>
      <c r="N7" s="30"/>
      <c r="O7" s="31"/>
    </row>
    <row r="8" spans="1:17" x14ac:dyDescent="0.25">
      <c r="K8" s="8">
        <f>SUM(K2:K7)</f>
        <v>26</v>
      </c>
      <c r="L8" s="8">
        <f>SUM(L2:L7)</f>
        <v>5015.0020000000004</v>
      </c>
      <c r="M8" s="7">
        <f>SUM(L8/K8)</f>
        <v>192.88469230769232</v>
      </c>
      <c r="N8" s="8">
        <f>SUM(N2:N7)</f>
        <v>79</v>
      </c>
      <c r="O8" s="11">
        <f>SUM(M8+N8)</f>
        <v>271.88469230769232</v>
      </c>
    </row>
  </sheetData>
  <protectedRanges>
    <protectedRange algorithmName="SHA-512" hashValue="ON39YdpmFHfN9f47KpiRvqrKx0V9+erV1CNkpWzYhW/Qyc6aT8rEyCrvauWSYGZK2ia3o7vd3akF07acHAFpOA==" saltValue="yVW9XmDwTqEnmpSGai0KYg==" spinCount="100000" sqref="B7:C7 I7:J7" name="Range1_20_1_1"/>
    <protectedRange algorithmName="SHA-512" hashValue="ON39YdpmFHfN9f47KpiRvqrKx0V9+erV1CNkpWzYhW/Qyc6aT8rEyCrvauWSYGZK2ia3o7vd3akF07acHAFpOA==" saltValue="yVW9XmDwTqEnmpSGai0KYg==" spinCount="100000" sqref="D7" name="Range1_1_15_1"/>
    <protectedRange algorithmName="SHA-512" hashValue="ON39YdpmFHfN9f47KpiRvqrKx0V9+erV1CNkpWzYhW/Qyc6aT8rEyCrvauWSYGZK2ia3o7vd3akF07acHAFpOA==" saltValue="yVW9XmDwTqEnmpSGai0KYg==" spinCount="100000" sqref="E7:H7" name="Range1_3_4_1_1"/>
  </protectedRanges>
  <conditionalFormatting sqref="E7">
    <cfRule type="top10" dxfId="199" priority="7" rank="1"/>
  </conditionalFormatting>
  <conditionalFormatting sqref="E7:J7">
    <cfRule type="cellIs" dxfId="198" priority="1" operator="greaterThanOrEqual">
      <formula>200</formula>
    </cfRule>
  </conditionalFormatting>
  <conditionalFormatting sqref="F7">
    <cfRule type="top10" dxfId="197" priority="6" rank="1"/>
  </conditionalFormatting>
  <conditionalFormatting sqref="G7">
    <cfRule type="top10" dxfId="196" priority="5" rank="1"/>
  </conditionalFormatting>
  <conditionalFormatting sqref="H7">
    <cfRule type="top10" dxfId="195" priority="4" rank="1"/>
  </conditionalFormatting>
  <conditionalFormatting sqref="I7">
    <cfRule type="top10" dxfId="194" priority="3" rank="1"/>
    <cfRule type="top10" dxfId="193" priority="8" rank="1"/>
  </conditionalFormatting>
  <conditionalFormatting sqref="J7">
    <cfRule type="top10" dxfId="192" priority="2" rank="1"/>
  </conditionalFormatting>
  <hyperlinks>
    <hyperlink ref="Q1" location="'National Rankings'!A1" display="Back to Ranking" xr:uid="{06DFA591-4557-4906-85C7-0C9E7328A1A2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05136DD-DE19-45C6-AC20-BC4DAD88F298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9CA74-7A0B-4A5F-9154-EB23D33D1BF7}">
  <dimension ref="A1:Q6"/>
  <sheetViews>
    <sheetView workbookViewId="0">
      <selection activeCell="K7" sqref="K7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20</v>
      </c>
    </row>
    <row r="2" spans="1:17" x14ac:dyDescent="0.25">
      <c r="A2" s="12" t="s">
        <v>21</v>
      </c>
      <c r="B2" s="13" t="s">
        <v>82</v>
      </c>
      <c r="C2" s="14">
        <v>45444</v>
      </c>
      <c r="D2" s="36" t="s">
        <v>70</v>
      </c>
      <c r="E2" s="15">
        <v>174</v>
      </c>
      <c r="F2" s="15">
        <v>179</v>
      </c>
      <c r="G2" s="15">
        <v>169</v>
      </c>
      <c r="H2" s="15">
        <v>185</v>
      </c>
      <c r="I2" s="15">
        <v>172</v>
      </c>
      <c r="J2" s="15">
        <v>175</v>
      </c>
      <c r="K2" s="18">
        <v>6</v>
      </c>
      <c r="L2" s="18">
        <v>1054</v>
      </c>
      <c r="M2" s="19">
        <v>175.66666666666666</v>
      </c>
      <c r="N2" s="20">
        <v>10</v>
      </c>
      <c r="O2" s="21">
        <v>185.66666666666666</v>
      </c>
    </row>
    <row r="3" spans="1:17" x14ac:dyDescent="0.25">
      <c r="A3" s="12" t="s">
        <v>21</v>
      </c>
      <c r="B3" s="13" t="s">
        <v>82</v>
      </c>
      <c r="C3" s="14">
        <v>45479</v>
      </c>
      <c r="D3" s="36" t="s">
        <v>70</v>
      </c>
      <c r="E3" s="15">
        <v>176</v>
      </c>
      <c r="F3" s="15">
        <v>171</v>
      </c>
      <c r="G3" s="15">
        <v>169</v>
      </c>
      <c r="H3" s="15">
        <v>172</v>
      </c>
      <c r="I3" s="15"/>
      <c r="J3" s="15"/>
      <c r="K3" s="18">
        <v>4</v>
      </c>
      <c r="L3" s="18">
        <v>688</v>
      </c>
      <c r="M3" s="19">
        <v>172</v>
      </c>
      <c r="N3" s="20">
        <v>3</v>
      </c>
      <c r="O3" s="21">
        <v>175</v>
      </c>
    </row>
    <row r="4" spans="1:17" x14ac:dyDescent="0.25">
      <c r="A4" s="12" t="s">
        <v>21</v>
      </c>
      <c r="B4" s="13" t="s">
        <v>82</v>
      </c>
      <c r="C4" s="14">
        <v>45507</v>
      </c>
      <c r="D4" s="36" t="s">
        <v>70</v>
      </c>
      <c r="E4" s="15">
        <v>183</v>
      </c>
      <c r="F4" s="15">
        <v>179</v>
      </c>
      <c r="G4" s="15">
        <v>175</v>
      </c>
      <c r="H4" s="15">
        <v>181</v>
      </c>
      <c r="I4" s="15"/>
      <c r="J4" s="15"/>
      <c r="K4" s="18">
        <v>4</v>
      </c>
      <c r="L4" s="18">
        <v>718</v>
      </c>
      <c r="M4" s="19">
        <v>179.5</v>
      </c>
      <c r="N4" s="20">
        <v>3</v>
      </c>
      <c r="O4" s="21">
        <v>182.5</v>
      </c>
    </row>
    <row r="5" spans="1:17" x14ac:dyDescent="0.25">
      <c r="A5" s="23"/>
      <c r="B5" s="24"/>
      <c r="C5" s="25"/>
      <c r="D5" s="26"/>
      <c r="E5" s="27"/>
      <c r="F5" s="27"/>
      <c r="G5" s="27"/>
      <c r="H5" s="27"/>
      <c r="I5" s="27"/>
      <c r="J5" s="27"/>
      <c r="K5" s="28"/>
      <c r="L5" s="28"/>
      <c r="M5" s="29"/>
      <c r="N5" s="30"/>
      <c r="O5" s="31"/>
    </row>
    <row r="6" spans="1:17" x14ac:dyDescent="0.25">
      <c r="K6" s="8">
        <f>SUM(K2:K5)</f>
        <v>14</v>
      </c>
      <c r="L6" s="8">
        <f>SUM(L2:L5)</f>
        <v>2460</v>
      </c>
      <c r="M6" s="7">
        <f>SUM(L6/K6)</f>
        <v>175.71428571428572</v>
      </c>
      <c r="N6" s="8">
        <f>SUM(N2:N5)</f>
        <v>16</v>
      </c>
      <c r="O6" s="11">
        <f>SUM(M6+N6)</f>
        <v>191.71428571428572</v>
      </c>
    </row>
  </sheetData>
  <protectedRanges>
    <protectedRange algorithmName="SHA-512" hashValue="ON39YdpmFHfN9f47KpiRvqrKx0V9+erV1CNkpWzYhW/Qyc6aT8rEyCrvauWSYGZK2ia3o7vd3akF07acHAFpOA==" saltValue="yVW9XmDwTqEnmpSGai0KYg==" spinCount="100000" sqref="B5:C5 I5:J5" name="Range1_20_1_1"/>
    <protectedRange algorithmName="SHA-512" hashValue="ON39YdpmFHfN9f47KpiRvqrKx0V9+erV1CNkpWzYhW/Qyc6aT8rEyCrvauWSYGZK2ia3o7vd3akF07acHAFpOA==" saltValue="yVW9XmDwTqEnmpSGai0KYg==" spinCount="100000" sqref="D5" name="Range1_1_15_1"/>
    <protectedRange algorithmName="SHA-512" hashValue="ON39YdpmFHfN9f47KpiRvqrKx0V9+erV1CNkpWzYhW/Qyc6aT8rEyCrvauWSYGZK2ia3o7vd3akF07acHAFpOA==" saltValue="yVW9XmDwTqEnmpSGai0KYg==" spinCount="100000" sqref="E5:H5" name="Range1_3_4_1_1"/>
    <protectedRange algorithmName="SHA-512" hashValue="ON39YdpmFHfN9f47KpiRvqrKx0V9+erV1CNkpWzYhW/Qyc6aT8rEyCrvauWSYGZK2ia3o7vd3akF07acHAFpOA==" saltValue="yVW9XmDwTqEnmpSGai0KYg==" spinCount="100000" sqref="C2" name="Range1_7_3"/>
    <protectedRange algorithmName="SHA-512" hashValue="ON39YdpmFHfN9f47KpiRvqrKx0V9+erV1CNkpWzYhW/Qyc6aT8rEyCrvauWSYGZK2ia3o7vd3akF07acHAFpOA==" saltValue="yVW9XmDwTqEnmpSGai0KYg==" spinCount="100000" sqref="E2:J2 B2" name="Range1_9"/>
    <protectedRange algorithmName="SHA-512" hashValue="ON39YdpmFHfN9f47KpiRvqrKx0V9+erV1CNkpWzYhW/Qyc6aT8rEyCrvauWSYGZK2ia3o7vd3akF07acHAFpOA==" saltValue="yVW9XmDwTqEnmpSGai0KYg==" spinCount="100000" sqref="D2" name="Range1_1_7"/>
    <protectedRange algorithmName="SHA-512" hashValue="ON39YdpmFHfN9f47KpiRvqrKx0V9+erV1CNkpWzYhW/Qyc6aT8rEyCrvauWSYGZK2ia3o7vd3akF07acHAFpOA==" saltValue="yVW9XmDwTqEnmpSGai0KYg==" spinCount="100000" sqref="C3" name="Range1_19"/>
  </protectedRanges>
  <conditionalFormatting sqref="E5">
    <cfRule type="top10" dxfId="623" priority="7" rank="1"/>
  </conditionalFormatting>
  <conditionalFormatting sqref="E5:J5">
    <cfRule type="cellIs" dxfId="622" priority="1" operator="greaterThanOrEqual">
      <formula>200</formula>
    </cfRule>
  </conditionalFormatting>
  <conditionalFormatting sqref="F5">
    <cfRule type="top10" dxfId="621" priority="6" rank="1"/>
  </conditionalFormatting>
  <conditionalFormatting sqref="G5">
    <cfRule type="top10" dxfId="620" priority="5" rank="1"/>
  </conditionalFormatting>
  <conditionalFormatting sqref="H5">
    <cfRule type="top10" dxfId="619" priority="4" rank="1"/>
  </conditionalFormatting>
  <conditionalFormatting sqref="I5">
    <cfRule type="top10" dxfId="618" priority="3" rank="1"/>
    <cfRule type="top10" dxfId="617" priority="8" rank="1"/>
  </conditionalFormatting>
  <conditionalFormatting sqref="J5">
    <cfRule type="top10" dxfId="616" priority="2" rank="1"/>
  </conditionalFormatting>
  <hyperlinks>
    <hyperlink ref="Q1" location="'National Rankings'!A1" display="Back to Ranking" xr:uid="{348DDCD3-644D-4341-BAB0-5871FF09A99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F79C4D4-B91E-4A17-A1B6-292A8EB37BE9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F5C0F-66FE-44C5-B31B-7A883DA81C52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20</v>
      </c>
    </row>
    <row r="2" spans="1:17" x14ac:dyDescent="0.25">
      <c r="A2" s="12" t="s">
        <v>21</v>
      </c>
      <c r="B2" s="13" t="s">
        <v>104</v>
      </c>
      <c r="C2" s="14">
        <v>45507</v>
      </c>
      <c r="D2" s="36" t="s">
        <v>106</v>
      </c>
      <c r="E2" s="15">
        <v>185</v>
      </c>
      <c r="F2" s="15">
        <v>175</v>
      </c>
      <c r="G2" s="15">
        <v>180</v>
      </c>
      <c r="H2" s="15"/>
      <c r="I2" s="15"/>
      <c r="J2" s="15"/>
      <c r="K2" s="18">
        <v>3</v>
      </c>
      <c r="L2" s="18">
        <v>540</v>
      </c>
      <c r="M2" s="19">
        <v>180</v>
      </c>
      <c r="N2" s="20">
        <v>5</v>
      </c>
      <c r="O2" s="21">
        <v>185</v>
      </c>
    </row>
    <row r="3" spans="1:17" x14ac:dyDescent="0.25">
      <c r="A3" s="23"/>
      <c r="B3" s="24"/>
      <c r="C3" s="25"/>
      <c r="D3" s="26"/>
      <c r="E3" s="27"/>
      <c r="F3" s="27"/>
      <c r="G3" s="27"/>
      <c r="H3" s="27"/>
      <c r="I3" s="27"/>
      <c r="J3" s="27"/>
      <c r="K3" s="28"/>
      <c r="L3" s="28"/>
      <c r="M3" s="29"/>
      <c r="N3" s="30"/>
      <c r="O3" s="31"/>
    </row>
    <row r="4" spans="1:17" x14ac:dyDescent="0.25">
      <c r="K4" s="8">
        <f>SUM(K2:K3)</f>
        <v>3</v>
      </c>
      <c r="L4" s="8">
        <f>SUM(L2:L3)</f>
        <v>540</v>
      </c>
      <c r="M4" s="7">
        <f>SUM(L4/K4)</f>
        <v>180</v>
      </c>
      <c r="N4" s="8">
        <f>SUM(N2:N3)</f>
        <v>5</v>
      </c>
      <c r="O4" s="11">
        <f>SUM(M4+N4)</f>
        <v>185</v>
      </c>
    </row>
  </sheetData>
  <protectedRanges>
    <protectedRange algorithmName="SHA-512" hashValue="ON39YdpmFHfN9f47KpiRvqrKx0V9+erV1CNkpWzYhW/Qyc6aT8rEyCrvauWSYGZK2ia3o7vd3akF07acHAFpOA==" saltValue="yVW9XmDwTqEnmpSGai0KYg==" spinCount="100000" sqref="B3:C3 I3:J3" name="Range1_20_1_1"/>
    <protectedRange algorithmName="SHA-512" hashValue="ON39YdpmFHfN9f47KpiRvqrKx0V9+erV1CNkpWzYhW/Qyc6aT8rEyCrvauWSYGZK2ia3o7vd3akF07acHAFpOA==" saltValue="yVW9XmDwTqEnmpSGai0KYg==" spinCount="100000" sqref="D3" name="Range1_1_15_1"/>
    <protectedRange algorithmName="SHA-512" hashValue="ON39YdpmFHfN9f47KpiRvqrKx0V9+erV1CNkpWzYhW/Qyc6aT8rEyCrvauWSYGZK2ia3o7vd3akF07acHAFpOA==" saltValue="yVW9XmDwTqEnmpSGai0KYg==" spinCount="100000" sqref="E3:H3" name="Range1_3_4_1_1"/>
    <protectedRange algorithmName="SHA-512" hashValue="ON39YdpmFHfN9f47KpiRvqrKx0V9+erV1CNkpWzYhW/Qyc6aT8rEyCrvauWSYGZK2ia3o7vd3akF07acHAFpOA==" saltValue="yVW9XmDwTqEnmpSGai0KYg==" spinCount="100000" sqref="C2" name="Range1_24_2"/>
    <protectedRange algorithmName="SHA-512" hashValue="ON39YdpmFHfN9f47KpiRvqrKx0V9+erV1CNkpWzYhW/Qyc6aT8rEyCrvauWSYGZK2ia3o7vd3akF07acHAFpOA==" saltValue="yVW9XmDwTqEnmpSGai0KYg==" spinCount="100000" sqref="E2:J2 B2" name="Range1_26"/>
    <protectedRange algorithmName="SHA-512" hashValue="ON39YdpmFHfN9f47KpiRvqrKx0V9+erV1CNkpWzYhW/Qyc6aT8rEyCrvauWSYGZK2ia3o7vd3akF07acHAFpOA==" saltValue="yVW9XmDwTqEnmpSGai0KYg==" spinCount="100000" sqref="D2" name="Range1_1_20"/>
  </protectedRanges>
  <conditionalFormatting sqref="E3">
    <cfRule type="top10" dxfId="191" priority="7" rank="1"/>
  </conditionalFormatting>
  <conditionalFormatting sqref="E3:J3">
    <cfRule type="cellIs" dxfId="190" priority="1" operator="greaterThanOrEqual">
      <formula>200</formula>
    </cfRule>
  </conditionalFormatting>
  <conditionalFormatting sqref="F3">
    <cfRule type="top10" dxfId="189" priority="6" rank="1"/>
  </conditionalFormatting>
  <conditionalFormatting sqref="G3">
    <cfRule type="top10" dxfId="188" priority="5" rank="1"/>
  </conditionalFormatting>
  <conditionalFormatting sqref="H3">
    <cfRule type="top10" dxfId="187" priority="4" rank="1"/>
  </conditionalFormatting>
  <conditionalFormatting sqref="I3">
    <cfRule type="top10" dxfId="186" priority="3" rank="1"/>
    <cfRule type="top10" dxfId="185" priority="8" rank="1"/>
  </conditionalFormatting>
  <conditionalFormatting sqref="J3">
    <cfRule type="top10" dxfId="184" priority="2" rank="1"/>
  </conditionalFormatting>
  <hyperlinks>
    <hyperlink ref="Q1" location="'National Rankings'!A1" display="Back to Ranking" xr:uid="{6C7B13AA-D6C3-4E7F-8814-81C5FA100BD7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14E99E4-EA14-4F17-A1CA-652AE5C4A374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6F6B1-56F1-47C5-B370-BD4E1341143A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20</v>
      </c>
    </row>
    <row r="2" spans="1:17" x14ac:dyDescent="0.25">
      <c r="A2" s="12" t="s">
        <v>21</v>
      </c>
      <c r="B2" s="13" t="s">
        <v>67</v>
      </c>
      <c r="C2" s="14">
        <v>45417</v>
      </c>
      <c r="D2" s="36" t="s">
        <v>69</v>
      </c>
      <c r="E2" s="15">
        <v>173</v>
      </c>
      <c r="F2" s="15">
        <v>169</v>
      </c>
      <c r="G2" s="15">
        <v>165</v>
      </c>
      <c r="H2" s="15">
        <v>175</v>
      </c>
      <c r="I2" s="15"/>
      <c r="J2" s="15"/>
      <c r="K2" s="18">
        <v>4</v>
      </c>
      <c r="L2" s="18">
        <v>682</v>
      </c>
      <c r="M2" s="19">
        <v>170.5</v>
      </c>
      <c r="N2" s="20">
        <v>2</v>
      </c>
      <c r="O2" s="21">
        <v>172.5</v>
      </c>
    </row>
    <row r="3" spans="1:17" x14ac:dyDescent="0.25">
      <c r="A3" s="12" t="s">
        <v>21</v>
      </c>
      <c r="B3" s="13" t="s">
        <v>67</v>
      </c>
      <c r="C3" s="14">
        <v>45508</v>
      </c>
      <c r="D3" s="36" t="s">
        <v>69</v>
      </c>
      <c r="E3" s="15">
        <v>188</v>
      </c>
      <c r="F3" s="15">
        <v>179</v>
      </c>
      <c r="G3" s="15">
        <v>179</v>
      </c>
      <c r="H3" s="15">
        <v>179</v>
      </c>
      <c r="I3" s="15"/>
      <c r="J3" s="15"/>
      <c r="K3" s="18">
        <v>4</v>
      </c>
      <c r="L3" s="18">
        <v>725</v>
      </c>
      <c r="M3" s="19">
        <v>181.25</v>
      </c>
      <c r="N3" s="20">
        <v>2</v>
      </c>
      <c r="O3" s="21">
        <v>183.25</v>
      </c>
    </row>
    <row r="4" spans="1:17" x14ac:dyDescent="0.25">
      <c r="A4" s="23"/>
      <c r="B4" s="24"/>
      <c r="C4" s="25"/>
      <c r="D4" s="26"/>
      <c r="E4" s="27"/>
      <c r="F4" s="27"/>
      <c r="G4" s="27"/>
      <c r="H4" s="27"/>
      <c r="I4" s="27"/>
      <c r="J4" s="27"/>
      <c r="K4" s="28"/>
      <c r="L4" s="28"/>
      <c r="M4" s="29"/>
      <c r="N4" s="30"/>
      <c r="O4" s="31"/>
    </row>
    <row r="5" spans="1:17" x14ac:dyDescent="0.25">
      <c r="K5" s="8">
        <f>SUM(K2:K4)</f>
        <v>8</v>
      </c>
      <c r="L5" s="8">
        <f>SUM(L2:L4)</f>
        <v>1407</v>
      </c>
      <c r="M5" s="7">
        <f>SUM(L5/K5)</f>
        <v>175.875</v>
      </c>
      <c r="N5" s="8">
        <f>SUM(N2:N4)</f>
        <v>4</v>
      </c>
      <c r="O5" s="11">
        <f>SUM(M5+N5)</f>
        <v>179.875</v>
      </c>
    </row>
  </sheetData>
  <protectedRanges>
    <protectedRange algorithmName="SHA-512" hashValue="ON39YdpmFHfN9f47KpiRvqrKx0V9+erV1CNkpWzYhW/Qyc6aT8rEyCrvauWSYGZK2ia3o7vd3akF07acHAFpOA==" saltValue="yVW9XmDwTqEnmpSGai0KYg==" spinCount="100000" sqref="B4:C4 I4:J4" name="Range1_20_1_1"/>
    <protectedRange algorithmName="SHA-512" hashValue="ON39YdpmFHfN9f47KpiRvqrKx0V9+erV1CNkpWzYhW/Qyc6aT8rEyCrvauWSYGZK2ia3o7vd3akF07acHAFpOA==" saltValue="yVW9XmDwTqEnmpSGai0KYg==" spinCount="100000" sqref="D4" name="Range1_1_15_1"/>
    <protectedRange algorithmName="SHA-512" hashValue="ON39YdpmFHfN9f47KpiRvqrKx0V9+erV1CNkpWzYhW/Qyc6aT8rEyCrvauWSYGZK2ia3o7vd3akF07acHAFpOA==" saltValue="yVW9XmDwTqEnmpSGai0KYg==" spinCount="100000" sqref="E4:H4" name="Range1_3_4_1_1"/>
    <protectedRange algorithmName="SHA-512" hashValue="ON39YdpmFHfN9f47KpiRvqrKx0V9+erV1CNkpWzYhW/Qyc6aT8rEyCrvauWSYGZK2ia3o7vd3akF07acHAFpOA==" saltValue="yVW9XmDwTqEnmpSGai0KYg==" spinCount="100000" sqref="E2:J2 B2:C2" name="Range1_5_2"/>
    <protectedRange algorithmName="SHA-512" hashValue="ON39YdpmFHfN9f47KpiRvqrKx0V9+erV1CNkpWzYhW/Qyc6aT8rEyCrvauWSYGZK2ia3o7vd3akF07acHAFpOA==" saltValue="yVW9XmDwTqEnmpSGai0KYg==" spinCount="100000" sqref="D2" name="Range1_1_3_1"/>
  </protectedRanges>
  <conditionalFormatting sqref="E4">
    <cfRule type="top10" dxfId="183" priority="7" rank="1"/>
  </conditionalFormatting>
  <conditionalFormatting sqref="E4:J4">
    <cfRule type="cellIs" dxfId="182" priority="1" operator="greaterThanOrEqual">
      <formula>200</formula>
    </cfRule>
  </conditionalFormatting>
  <conditionalFormatting sqref="F4">
    <cfRule type="top10" dxfId="181" priority="6" rank="1"/>
  </conditionalFormatting>
  <conditionalFormatting sqref="G4">
    <cfRule type="top10" dxfId="180" priority="5" rank="1"/>
  </conditionalFormatting>
  <conditionalFormatting sqref="H4">
    <cfRule type="top10" dxfId="179" priority="4" rank="1"/>
  </conditionalFormatting>
  <conditionalFormatting sqref="I4">
    <cfRule type="top10" dxfId="178" priority="3" rank="1"/>
    <cfRule type="top10" dxfId="177" priority="8" rank="1"/>
  </conditionalFormatting>
  <conditionalFormatting sqref="J4">
    <cfRule type="top10" dxfId="176" priority="2" rank="1"/>
  </conditionalFormatting>
  <hyperlinks>
    <hyperlink ref="Q1" location="'National Rankings'!A1" display="Back to Ranking" xr:uid="{A1C5C828-9AB8-4C84-916A-DA05315E4077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0BEE1FA-DDDD-43F2-82BF-76454B5292BE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26FA1-1741-46D0-AAD3-E21DEB1F4FED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20</v>
      </c>
    </row>
    <row r="2" spans="1:17" x14ac:dyDescent="0.25">
      <c r="A2" s="12" t="s">
        <v>21</v>
      </c>
      <c r="B2" s="13" t="s">
        <v>100</v>
      </c>
      <c r="C2" s="14">
        <v>45501</v>
      </c>
      <c r="D2" s="36" t="s">
        <v>39</v>
      </c>
      <c r="E2" s="15">
        <v>185</v>
      </c>
      <c r="F2" s="15">
        <v>188</v>
      </c>
      <c r="G2" s="15">
        <v>179</v>
      </c>
      <c r="H2" s="15">
        <v>187</v>
      </c>
      <c r="I2" s="15"/>
      <c r="J2" s="15"/>
      <c r="K2" s="18">
        <v>4</v>
      </c>
      <c r="L2" s="18">
        <v>739</v>
      </c>
      <c r="M2" s="19">
        <v>184.75</v>
      </c>
      <c r="N2" s="20">
        <v>8</v>
      </c>
      <c r="O2" s="21">
        <v>192.75</v>
      </c>
    </row>
    <row r="3" spans="1:17" x14ac:dyDescent="0.25">
      <c r="A3" s="12" t="s">
        <v>21</v>
      </c>
      <c r="B3" s="13" t="s">
        <v>100</v>
      </c>
      <c r="C3" s="14">
        <v>45515</v>
      </c>
      <c r="D3" s="36" t="s">
        <v>39</v>
      </c>
      <c r="E3" s="15">
        <v>176</v>
      </c>
      <c r="F3" s="15">
        <v>175</v>
      </c>
      <c r="G3" s="15">
        <v>179</v>
      </c>
      <c r="H3" s="15">
        <v>178</v>
      </c>
      <c r="I3" s="15"/>
      <c r="J3" s="15"/>
      <c r="K3" s="18">
        <v>4</v>
      </c>
      <c r="L3" s="18">
        <v>708</v>
      </c>
      <c r="M3" s="19">
        <v>177</v>
      </c>
      <c r="N3" s="20">
        <v>5</v>
      </c>
      <c r="O3" s="21">
        <v>182</v>
      </c>
    </row>
    <row r="4" spans="1:17" x14ac:dyDescent="0.25">
      <c r="A4" s="23"/>
      <c r="B4" s="24"/>
      <c r="C4" s="25"/>
      <c r="D4" s="26"/>
      <c r="E4" s="27"/>
      <c r="F4" s="27"/>
      <c r="G4" s="27"/>
      <c r="H4" s="27"/>
      <c r="I4" s="27"/>
      <c r="J4" s="27"/>
      <c r="K4" s="28"/>
      <c r="L4" s="28"/>
      <c r="M4" s="29"/>
      <c r="N4" s="30"/>
      <c r="O4" s="31"/>
    </row>
    <row r="5" spans="1:17" x14ac:dyDescent="0.25">
      <c r="K5" s="8">
        <f>SUM(K2:K4)</f>
        <v>8</v>
      </c>
      <c r="L5" s="8">
        <f>SUM(L2:L4)</f>
        <v>1447</v>
      </c>
      <c r="M5" s="7">
        <f>SUM(L5/K5)</f>
        <v>180.875</v>
      </c>
      <c r="N5" s="8">
        <f>SUM(N2:N4)</f>
        <v>13</v>
      </c>
      <c r="O5" s="11">
        <f>SUM(M5+N5)</f>
        <v>193.875</v>
      </c>
    </row>
  </sheetData>
  <protectedRanges>
    <protectedRange algorithmName="SHA-512" hashValue="ON39YdpmFHfN9f47KpiRvqrKx0V9+erV1CNkpWzYhW/Qyc6aT8rEyCrvauWSYGZK2ia3o7vd3akF07acHAFpOA==" saltValue="yVW9XmDwTqEnmpSGai0KYg==" spinCount="100000" sqref="B4:C4 I4:J4" name="Range1_20_1_1"/>
    <protectedRange algorithmName="SHA-512" hashValue="ON39YdpmFHfN9f47KpiRvqrKx0V9+erV1CNkpWzYhW/Qyc6aT8rEyCrvauWSYGZK2ia3o7vd3akF07acHAFpOA==" saltValue="yVW9XmDwTqEnmpSGai0KYg==" spinCount="100000" sqref="D4" name="Range1_1_15_1"/>
    <protectedRange algorithmName="SHA-512" hashValue="ON39YdpmFHfN9f47KpiRvqrKx0V9+erV1CNkpWzYhW/Qyc6aT8rEyCrvauWSYGZK2ia3o7vd3akF07acHAFpOA==" saltValue="yVW9XmDwTqEnmpSGai0KYg==" spinCount="100000" sqref="E4:H4" name="Range1_3_4_1_1"/>
  </protectedRanges>
  <conditionalFormatting sqref="E4">
    <cfRule type="top10" dxfId="175" priority="7" rank="1"/>
  </conditionalFormatting>
  <conditionalFormatting sqref="E4:J4">
    <cfRule type="cellIs" dxfId="174" priority="1" operator="greaterThanOrEqual">
      <formula>200</formula>
    </cfRule>
  </conditionalFormatting>
  <conditionalFormatting sqref="F4">
    <cfRule type="top10" dxfId="173" priority="6" rank="1"/>
  </conditionalFormatting>
  <conditionalFormatting sqref="G4">
    <cfRule type="top10" dxfId="172" priority="5" rank="1"/>
  </conditionalFormatting>
  <conditionalFormatting sqref="H4">
    <cfRule type="top10" dxfId="171" priority="4" rank="1"/>
  </conditionalFormatting>
  <conditionalFormatting sqref="I4">
    <cfRule type="top10" dxfId="170" priority="3" rank="1"/>
    <cfRule type="top10" dxfId="169" priority="8" rank="1"/>
  </conditionalFormatting>
  <conditionalFormatting sqref="J4">
    <cfRule type="top10" dxfId="168" priority="2" rank="1"/>
  </conditionalFormatting>
  <hyperlinks>
    <hyperlink ref="Q1" location="'National Rankings'!A1" display="Back to Ranking" xr:uid="{62864A06-9B7A-4874-B8C7-8320ABD452EF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04BB194-2A2B-4DCA-A174-E22ECDBA5498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81D5D-237F-4682-8668-40E5B65EE550}">
  <dimension ref="A1:Q5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20</v>
      </c>
    </row>
    <row r="2" spans="1:17" x14ac:dyDescent="0.25">
      <c r="A2" s="12" t="s">
        <v>21</v>
      </c>
      <c r="B2" s="13" t="s">
        <v>135</v>
      </c>
      <c r="C2" s="14">
        <v>45479</v>
      </c>
      <c r="D2" s="36" t="s">
        <v>70</v>
      </c>
      <c r="E2" s="15">
        <v>180</v>
      </c>
      <c r="F2" s="15">
        <v>175</v>
      </c>
      <c r="G2" s="15">
        <v>175</v>
      </c>
      <c r="H2" s="15">
        <v>180</v>
      </c>
      <c r="I2" s="15"/>
      <c r="J2" s="15"/>
      <c r="K2" s="18">
        <v>4</v>
      </c>
      <c r="L2" s="18">
        <v>710</v>
      </c>
      <c r="M2" s="19">
        <v>177.5</v>
      </c>
      <c r="N2" s="20">
        <v>4</v>
      </c>
      <c r="O2" s="21">
        <v>181.5</v>
      </c>
    </row>
    <row r="3" spans="1:17" x14ac:dyDescent="0.25">
      <c r="A3" s="12" t="s">
        <v>21</v>
      </c>
      <c r="B3" s="13" t="s">
        <v>136</v>
      </c>
      <c r="C3" s="14">
        <v>45507</v>
      </c>
      <c r="D3" s="36" t="s">
        <v>70</v>
      </c>
      <c r="E3" s="15">
        <v>181</v>
      </c>
      <c r="F3" s="15">
        <v>187</v>
      </c>
      <c r="G3" s="15">
        <v>187</v>
      </c>
      <c r="H3" s="15">
        <v>188</v>
      </c>
      <c r="I3" s="15"/>
      <c r="J3" s="15"/>
      <c r="K3" s="18">
        <v>4</v>
      </c>
      <c r="L3" s="18">
        <v>743</v>
      </c>
      <c r="M3" s="19">
        <v>185.75</v>
      </c>
      <c r="N3" s="20">
        <v>8</v>
      </c>
      <c r="O3" s="21">
        <v>193.75</v>
      </c>
    </row>
    <row r="4" spans="1:17" x14ac:dyDescent="0.25">
      <c r="A4" s="23"/>
      <c r="B4" s="24"/>
      <c r="C4" s="25"/>
      <c r="D4" s="26"/>
      <c r="E4" s="27"/>
      <c r="F4" s="27"/>
      <c r="G4" s="27"/>
      <c r="H4" s="27"/>
      <c r="I4" s="27"/>
      <c r="J4" s="27"/>
      <c r="K4" s="28"/>
      <c r="L4" s="28"/>
      <c r="M4" s="29"/>
      <c r="N4" s="30"/>
      <c r="O4" s="31"/>
    </row>
    <row r="5" spans="1:17" x14ac:dyDescent="0.25">
      <c r="K5" s="8">
        <f>SUM(K2:K4)</f>
        <v>8</v>
      </c>
      <c r="L5" s="8">
        <f>SUM(L2:L4)</f>
        <v>1453</v>
      </c>
      <c r="M5" s="7">
        <f>SUM(L5/K5)</f>
        <v>181.625</v>
      </c>
      <c r="N5" s="8">
        <f>SUM(N2:N4)</f>
        <v>12</v>
      </c>
      <c r="O5" s="11">
        <f>SUM(M5+N5)</f>
        <v>193.625</v>
      </c>
    </row>
  </sheetData>
  <protectedRanges>
    <protectedRange algorithmName="SHA-512" hashValue="ON39YdpmFHfN9f47KpiRvqrKx0V9+erV1CNkpWzYhW/Qyc6aT8rEyCrvauWSYGZK2ia3o7vd3akF07acHAFpOA==" saltValue="yVW9XmDwTqEnmpSGai0KYg==" spinCount="100000" sqref="B4:C4 I4:J4" name="Range1_20_1_1"/>
    <protectedRange algorithmName="SHA-512" hashValue="ON39YdpmFHfN9f47KpiRvqrKx0V9+erV1CNkpWzYhW/Qyc6aT8rEyCrvauWSYGZK2ia3o7vd3akF07acHAFpOA==" saltValue="yVW9XmDwTqEnmpSGai0KYg==" spinCount="100000" sqref="D4" name="Range1_1_15_1"/>
    <protectedRange algorithmName="SHA-512" hashValue="ON39YdpmFHfN9f47KpiRvqrKx0V9+erV1CNkpWzYhW/Qyc6aT8rEyCrvauWSYGZK2ia3o7vd3akF07acHAFpOA==" saltValue="yVW9XmDwTqEnmpSGai0KYg==" spinCount="100000" sqref="E4:H4" name="Range1_3_4_1_1"/>
  </protectedRanges>
  <conditionalFormatting sqref="E4">
    <cfRule type="top10" dxfId="167" priority="7" rank="1"/>
  </conditionalFormatting>
  <conditionalFormatting sqref="E4:J4">
    <cfRule type="cellIs" dxfId="166" priority="1" operator="greaterThanOrEqual">
      <formula>200</formula>
    </cfRule>
  </conditionalFormatting>
  <conditionalFormatting sqref="F4">
    <cfRule type="top10" dxfId="165" priority="6" rank="1"/>
  </conditionalFormatting>
  <conditionalFormatting sqref="G4">
    <cfRule type="top10" dxfId="164" priority="5" rank="1"/>
  </conditionalFormatting>
  <conditionalFormatting sqref="H4">
    <cfRule type="top10" dxfId="163" priority="4" rank="1"/>
  </conditionalFormatting>
  <conditionalFormatting sqref="I4">
    <cfRule type="top10" dxfId="162" priority="3" rank="1"/>
    <cfRule type="top10" dxfId="161" priority="8" rank="1"/>
  </conditionalFormatting>
  <conditionalFormatting sqref="J4">
    <cfRule type="top10" dxfId="160" priority="2" rank="1"/>
  </conditionalFormatting>
  <hyperlinks>
    <hyperlink ref="Q1" location="'National Rankings'!A1" display="Back to Ranking" xr:uid="{155DDB2A-A018-43DE-A0EC-F4031FE4F8CB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67A68DC-4D4A-49E5-9209-32FC4AD55F92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FA462-032D-4967-9C5A-EE848EB7721C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20</v>
      </c>
    </row>
    <row r="2" spans="1:17" x14ac:dyDescent="0.25">
      <c r="A2" s="12" t="s">
        <v>21</v>
      </c>
      <c r="B2" s="13" t="s">
        <v>98</v>
      </c>
      <c r="C2" s="14">
        <v>45486</v>
      </c>
      <c r="D2" s="39" t="s">
        <v>81</v>
      </c>
      <c r="E2" s="15">
        <v>183</v>
      </c>
      <c r="F2" s="15">
        <v>185</v>
      </c>
      <c r="G2" s="15">
        <v>187</v>
      </c>
      <c r="H2" s="15">
        <v>185</v>
      </c>
      <c r="I2" s="15"/>
      <c r="J2" s="15"/>
      <c r="K2" s="18">
        <v>4</v>
      </c>
      <c r="L2" s="18">
        <v>740</v>
      </c>
      <c r="M2" s="19">
        <v>185</v>
      </c>
      <c r="N2" s="20">
        <v>4</v>
      </c>
      <c r="O2" s="21">
        <v>189</v>
      </c>
    </row>
    <row r="3" spans="1:17" x14ac:dyDescent="0.25">
      <c r="A3" s="12" t="s">
        <v>21</v>
      </c>
      <c r="B3" s="13" t="s">
        <v>98</v>
      </c>
      <c r="C3" s="14">
        <v>45563</v>
      </c>
      <c r="D3" s="39" t="s">
        <v>81</v>
      </c>
      <c r="E3" s="15">
        <v>190</v>
      </c>
      <c r="F3" s="15">
        <v>183</v>
      </c>
      <c r="G3" s="15">
        <v>186</v>
      </c>
      <c r="H3" s="15">
        <v>185</v>
      </c>
      <c r="I3" s="15"/>
      <c r="J3" s="15"/>
      <c r="K3" s="18">
        <v>4</v>
      </c>
      <c r="L3" s="18">
        <v>744</v>
      </c>
      <c r="M3" s="19">
        <v>186</v>
      </c>
      <c r="N3" s="20">
        <v>2</v>
      </c>
      <c r="O3" s="21">
        <v>188</v>
      </c>
    </row>
    <row r="4" spans="1:17" x14ac:dyDescent="0.25">
      <c r="A4" s="23"/>
      <c r="B4" s="24"/>
      <c r="C4" s="25"/>
      <c r="D4" s="26"/>
      <c r="E4" s="27"/>
      <c r="F4" s="27"/>
      <c r="G4" s="27"/>
      <c r="H4" s="27"/>
      <c r="I4" s="27"/>
      <c r="J4" s="27"/>
      <c r="K4" s="28"/>
      <c r="L4" s="28"/>
      <c r="M4" s="29"/>
      <c r="N4" s="30"/>
      <c r="O4" s="31"/>
    </row>
    <row r="5" spans="1:17" x14ac:dyDescent="0.25">
      <c r="K5" s="8">
        <f>SUM(K2:K4)</f>
        <v>8</v>
      </c>
      <c r="L5" s="8">
        <f>SUM(L2:L4)</f>
        <v>1484</v>
      </c>
      <c r="M5" s="7">
        <f>SUM(L5/K5)</f>
        <v>185.5</v>
      </c>
      <c r="N5" s="8">
        <f>SUM(N2:N4)</f>
        <v>6</v>
      </c>
      <c r="O5" s="11">
        <f>SUM(M5+N5)</f>
        <v>191.5</v>
      </c>
    </row>
  </sheetData>
  <protectedRanges>
    <protectedRange algorithmName="SHA-512" hashValue="ON39YdpmFHfN9f47KpiRvqrKx0V9+erV1CNkpWzYhW/Qyc6aT8rEyCrvauWSYGZK2ia3o7vd3akF07acHAFpOA==" saltValue="yVW9XmDwTqEnmpSGai0KYg==" spinCount="100000" sqref="B4:C4 I4:J4" name="Range1_20_1_1"/>
    <protectedRange algorithmName="SHA-512" hashValue="ON39YdpmFHfN9f47KpiRvqrKx0V9+erV1CNkpWzYhW/Qyc6aT8rEyCrvauWSYGZK2ia3o7vd3akF07acHAFpOA==" saltValue="yVW9XmDwTqEnmpSGai0KYg==" spinCount="100000" sqref="D4" name="Range1_1_15_1"/>
    <protectedRange algorithmName="SHA-512" hashValue="ON39YdpmFHfN9f47KpiRvqrKx0V9+erV1CNkpWzYhW/Qyc6aT8rEyCrvauWSYGZK2ia3o7vd3akF07acHAFpOA==" saltValue="yVW9XmDwTqEnmpSGai0KYg==" spinCount="100000" sqref="E4:H4" name="Range1_3_4_1_1"/>
  </protectedRanges>
  <conditionalFormatting sqref="E4">
    <cfRule type="top10" dxfId="159" priority="7" rank="1"/>
  </conditionalFormatting>
  <conditionalFormatting sqref="E4:J4">
    <cfRule type="cellIs" dxfId="158" priority="1" operator="greaterThanOrEqual">
      <formula>200</formula>
    </cfRule>
  </conditionalFormatting>
  <conditionalFormatting sqref="F4">
    <cfRule type="top10" dxfId="157" priority="6" rank="1"/>
  </conditionalFormatting>
  <conditionalFormatting sqref="G4">
    <cfRule type="top10" dxfId="156" priority="5" rank="1"/>
  </conditionalFormatting>
  <conditionalFormatting sqref="H4">
    <cfRule type="top10" dxfId="155" priority="4" rank="1"/>
  </conditionalFormatting>
  <conditionalFormatting sqref="I4">
    <cfRule type="top10" dxfId="154" priority="3" rank="1"/>
    <cfRule type="top10" dxfId="153" priority="8" rank="1"/>
  </conditionalFormatting>
  <conditionalFormatting sqref="J4">
    <cfRule type="top10" dxfId="152" priority="2" rank="1"/>
  </conditionalFormatting>
  <hyperlinks>
    <hyperlink ref="Q1" location="'National Rankings'!A1" display="Back to Ranking" xr:uid="{D4383B7E-5316-4AC8-9F54-9CC2B7BDE22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8874C84-EA5F-49EC-9846-B7A2D876F0D9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88169-F631-4871-AB3B-8E32AEF1DA42}">
  <dimension ref="A1:Q17"/>
  <sheetViews>
    <sheetView workbookViewId="0">
      <selection activeCell="K18" sqref="K18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20</v>
      </c>
    </row>
    <row r="2" spans="1:17" x14ac:dyDescent="0.25">
      <c r="A2" s="12" t="s">
        <v>21</v>
      </c>
      <c r="B2" s="13" t="s">
        <v>25</v>
      </c>
      <c r="C2" s="14">
        <v>44946</v>
      </c>
      <c r="D2" s="36" t="s">
        <v>22</v>
      </c>
      <c r="E2" s="15">
        <v>175</v>
      </c>
      <c r="F2" s="15">
        <v>171</v>
      </c>
      <c r="G2" s="15">
        <v>170</v>
      </c>
      <c r="H2" s="15">
        <v>154</v>
      </c>
      <c r="I2" s="15"/>
      <c r="J2" s="15"/>
      <c r="K2" s="18">
        <v>4</v>
      </c>
      <c r="L2" s="18">
        <v>670</v>
      </c>
      <c r="M2" s="19">
        <v>167.5</v>
      </c>
      <c r="N2" s="20">
        <v>5</v>
      </c>
      <c r="O2" s="21">
        <v>172.5</v>
      </c>
    </row>
    <row r="3" spans="1:17" x14ac:dyDescent="0.25">
      <c r="A3" s="12" t="s">
        <v>21</v>
      </c>
      <c r="B3" s="13" t="s">
        <v>38</v>
      </c>
      <c r="C3" s="14">
        <v>45357</v>
      </c>
      <c r="D3" s="36" t="s">
        <v>22</v>
      </c>
      <c r="E3" s="15">
        <v>182</v>
      </c>
      <c r="F3" s="15">
        <v>175</v>
      </c>
      <c r="G3" s="15">
        <v>186</v>
      </c>
      <c r="H3" s="15">
        <v>192.001</v>
      </c>
      <c r="I3" s="15"/>
      <c r="J3" s="15"/>
      <c r="K3" s="18">
        <v>4</v>
      </c>
      <c r="L3" s="18">
        <v>735.00099999999998</v>
      </c>
      <c r="M3" s="19">
        <v>183.75024999999999</v>
      </c>
      <c r="N3" s="20">
        <v>5</v>
      </c>
      <c r="O3" s="21">
        <v>188.75024999999999</v>
      </c>
    </row>
    <row r="4" spans="1:17" x14ac:dyDescent="0.25">
      <c r="A4" s="12" t="s">
        <v>21</v>
      </c>
      <c r="B4" s="13" t="s">
        <v>38</v>
      </c>
      <c r="C4" s="14">
        <v>45367</v>
      </c>
      <c r="D4" s="36" t="s">
        <v>22</v>
      </c>
      <c r="E4" s="15">
        <v>188</v>
      </c>
      <c r="F4" s="15">
        <v>191</v>
      </c>
      <c r="G4" s="15">
        <v>190</v>
      </c>
      <c r="H4" s="15">
        <v>184</v>
      </c>
      <c r="I4" s="15"/>
      <c r="J4" s="15"/>
      <c r="K4" s="18">
        <v>4</v>
      </c>
      <c r="L4" s="18">
        <v>753</v>
      </c>
      <c r="M4" s="19">
        <v>188.25</v>
      </c>
      <c r="N4" s="20">
        <v>5</v>
      </c>
      <c r="O4" s="21">
        <v>193.25</v>
      </c>
    </row>
    <row r="5" spans="1:17" x14ac:dyDescent="0.25">
      <c r="A5" s="12" t="s">
        <v>21</v>
      </c>
      <c r="B5" s="13" t="s">
        <v>38</v>
      </c>
      <c r="C5" s="14">
        <v>45371</v>
      </c>
      <c r="D5" s="36" t="s">
        <v>22</v>
      </c>
      <c r="E5" s="15">
        <v>184</v>
      </c>
      <c r="F5" s="15">
        <v>184</v>
      </c>
      <c r="G5" s="15">
        <v>187</v>
      </c>
      <c r="H5" s="15">
        <v>186</v>
      </c>
      <c r="I5" s="15"/>
      <c r="J5" s="15"/>
      <c r="K5" s="18">
        <v>4</v>
      </c>
      <c r="L5" s="18">
        <v>741</v>
      </c>
      <c r="M5" s="19">
        <v>185.25</v>
      </c>
      <c r="N5" s="20">
        <v>6</v>
      </c>
      <c r="O5" s="21">
        <v>191.25</v>
      </c>
    </row>
    <row r="6" spans="1:17" x14ac:dyDescent="0.25">
      <c r="A6" s="12" t="s">
        <v>21</v>
      </c>
      <c r="B6" s="13" t="s">
        <v>38</v>
      </c>
      <c r="C6" s="14">
        <v>45392</v>
      </c>
      <c r="D6" s="36" t="s">
        <v>22</v>
      </c>
      <c r="E6" s="15">
        <v>189</v>
      </c>
      <c r="F6" s="15">
        <v>186</v>
      </c>
      <c r="G6" s="15">
        <v>186</v>
      </c>
      <c r="H6" s="15">
        <v>185</v>
      </c>
      <c r="I6" s="15"/>
      <c r="J6" s="15"/>
      <c r="K6" s="18">
        <v>4</v>
      </c>
      <c r="L6" s="18">
        <v>746</v>
      </c>
      <c r="M6" s="19">
        <v>186.5</v>
      </c>
      <c r="N6" s="20">
        <v>4</v>
      </c>
      <c r="O6" s="21">
        <v>190.5</v>
      </c>
    </row>
    <row r="7" spans="1:17" x14ac:dyDescent="0.25">
      <c r="A7" s="12" t="s">
        <v>21</v>
      </c>
      <c r="B7" s="13" t="s">
        <v>38</v>
      </c>
      <c r="C7" s="14">
        <v>45399</v>
      </c>
      <c r="D7" s="36" t="s">
        <v>22</v>
      </c>
      <c r="E7" s="15">
        <v>180</v>
      </c>
      <c r="F7" s="15">
        <v>180</v>
      </c>
      <c r="G7" s="15">
        <v>190</v>
      </c>
      <c r="H7" s="15">
        <v>187</v>
      </c>
      <c r="I7" s="15"/>
      <c r="J7" s="15"/>
      <c r="K7" s="18">
        <v>4</v>
      </c>
      <c r="L7" s="18">
        <v>737</v>
      </c>
      <c r="M7" s="19">
        <v>184.25</v>
      </c>
      <c r="N7" s="20">
        <v>4</v>
      </c>
      <c r="O7" s="21">
        <v>188.25</v>
      </c>
    </row>
    <row r="8" spans="1:17" x14ac:dyDescent="0.25">
      <c r="A8" s="12" t="s">
        <v>21</v>
      </c>
      <c r="B8" s="13" t="s">
        <v>38</v>
      </c>
      <c r="C8" s="14">
        <v>45413</v>
      </c>
      <c r="D8" s="36" t="s">
        <v>22</v>
      </c>
      <c r="E8" s="15">
        <v>188</v>
      </c>
      <c r="F8" s="15">
        <v>190</v>
      </c>
      <c r="G8" s="15">
        <v>192</v>
      </c>
      <c r="H8" s="15">
        <v>186</v>
      </c>
      <c r="I8" s="15"/>
      <c r="J8" s="15"/>
      <c r="K8" s="18">
        <v>4</v>
      </c>
      <c r="L8" s="18">
        <v>756</v>
      </c>
      <c r="M8" s="19">
        <v>189</v>
      </c>
      <c r="N8" s="20">
        <v>6</v>
      </c>
      <c r="O8" s="21">
        <v>195</v>
      </c>
    </row>
    <row r="9" spans="1:17" x14ac:dyDescent="0.25">
      <c r="A9" s="12" t="s">
        <v>21</v>
      </c>
      <c r="B9" s="13" t="s">
        <v>38</v>
      </c>
      <c r="C9" s="14">
        <v>45420</v>
      </c>
      <c r="D9" s="36" t="s">
        <v>22</v>
      </c>
      <c r="E9" s="15">
        <v>195</v>
      </c>
      <c r="F9" s="15">
        <v>190</v>
      </c>
      <c r="G9" s="15">
        <v>191</v>
      </c>
      <c r="H9" s="15">
        <v>188</v>
      </c>
      <c r="I9" s="15"/>
      <c r="J9" s="15"/>
      <c r="K9" s="18">
        <v>4</v>
      </c>
      <c r="L9" s="18">
        <v>764</v>
      </c>
      <c r="M9" s="19">
        <v>191</v>
      </c>
      <c r="N9" s="20">
        <v>4</v>
      </c>
      <c r="O9" s="21">
        <v>195</v>
      </c>
    </row>
    <row r="10" spans="1:17" x14ac:dyDescent="0.25">
      <c r="A10" s="12" t="s">
        <v>21</v>
      </c>
      <c r="B10" s="13" t="s">
        <v>38</v>
      </c>
      <c r="C10" s="14">
        <v>45427</v>
      </c>
      <c r="D10" s="36" t="s">
        <v>22</v>
      </c>
      <c r="E10" s="15">
        <v>194</v>
      </c>
      <c r="F10" s="15">
        <v>193</v>
      </c>
      <c r="G10" s="15">
        <v>190</v>
      </c>
      <c r="H10" s="15">
        <v>189</v>
      </c>
      <c r="I10" s="15"/>
      <c r="J10" s="15"/>
      <c r="K10" s="18">
        <v>4</v>
      </c>
      <c r="L10" s="18">
        <v>766</v>
      </c>
      <c r="M10" s="19">
        <v>191.5</v>
      </c>
      <c r="N10" s="20">
        <v>3</v>
      </c>
      <c r="O10" s="21">
        <v>194.5</v>
      </c>
    </row>
    <row r="11" spans="1:17" x14ac:dyDescent="0.25">
      <c r="A11" s="12" t="s">
        <v>19</v>
      </c>
      <c r="B11" s="13" t="s">
        <v>38</v>
      </c>
      <c r="C11" s="14">
        <v>45441</v>
      </c>
      <c r="D11" s="36" t="s">
        <v>22</v>
      </c>
      <c r="E11" s="15">
        <v>180</v>
      </c>
      <c r="F11" s="15">
        <v>189</v>
      </c>
      <c r="G11" s="15">
        <v>187</v>
      </c>
      <c r="H11" s="15">
        <v>187</v>
      </c>
      <c r="I11" s="15"/>
      <c r="J11" s="15"/>
      <c r="K11" s="18">
        <v>4</v>
      </c>
      <c r="L11" s="18">
        <v>743</v>
      </c>
      <c r="M11" s="19">
        <v>185.75</v>
      </c>
      <c r="N11" s="20">
        <v>4</v>
      </c>
      <c r="O11" s="21">
        <v>189.75</v>
      </c>
    </row>
    <row r="12" spans="1:17" x14ac:dyDescent="0.25">
      <c r="A12" s="12" t="s">
        <v>21</v>
      </c>
      <c r="B12" s="13" t="s">
        <v>38</v>
      </c>
      <c r="C12" s="14">
        <v>45448</v>
      </c>
      <c r="D12" s="36" t="s">
        <v>22</v>
      </c>
      <c r="E12" s="15">
        <v>187</v>
      </c>
      <c r="F12" s="15">
        <v>189</v>
      </c>
      <c r="G12" s="15">
        <v>193</v>
      </c>
      <c r="H12" s="15">
        <v>188</v>
      </c>
      <c r="I12" s="15"/>
      <c r="J12" s="15"/>
      <c r="K12" s="18">
        <v>4</v>
      </c>
      <c r="L12" s="18">
        <v>757</v>
      </c>
      <c r="M12" s="19">
        <v>189.25</v>
      </c>
      <c r="N12" s="20">
        <v>4</v>
      </c>
      <c r="O12" s="21">
        <v>193.25</v>
      </c>
    </row>
    <row r="13" spans="1:17" x14ac:dyDescent="0.25">
      <c r="A13" s="12" t="s">
        <v>21</v>
      </c>
      <c r="B13" s="13" t="s">
        <v>38</v>
      </c>
      <c r="C13" s="14">
        <v>45483</v>
      </c>
      <c r="D13" s="36" t="s">
        <v>22</v>
      </c>
      <c r="E13" s="15">
        <v>192</v>
      </c>
      <c r="F13" s="15">
        <v>191</v>
      </c>
      <c r="G13" s="15">
        <v>189</v>
      </c>
      <c r="H13" s="15">
        <v>197.001</v>
      </c>
      <c r="I13" s="15"/>
      <c r="J13" s="15"/>
      <c r="K13" s="18">
        <v>4</v>
      </c>
      <c r="L13" s="18">
        <v>769.00099999999998</v>
      </c>
      <c r="M13" s="19">
        <v>192.25024999999999</v>
      </c>
      <c r="N13" s="20">
        <v>5</v>
      </c>
      <c r="O13" s="21">
        <v>197.25024999999999</v>
      </c>
    </row>
    <row r="14" spans="1:17" x14ac:dyDescent="0.25">
      <c r="A14" s="12" t="s">
        <v>21</v>
      </c>
      <c r="B14" s="13" t="s">
        <v>38</v>
      </c>
      <c r="C14" s="14">
        <v>45567</v>
      </c>
      <c r="D14" s="36" t="s">
        <v>22</v>
      </c>
      <c r="E14" s="15">
        <v>193</v>
      </c>
      <c r="F14" s="15">
        <v>187</v>
      </c>
      <c r="G14" s="15">
        <v>192</v>
      </c>
      <c r="H14" s="15">
        <v>194</v>
      </c>
      <c r="I14" s="15"/>
      <c r="J14" s="15"/>
      <c r="K14" s="18">
        <v>4</v>
      </c>
      <c r="L14" s="18">
        <v>766</v>
      </c>
      <c r="M14" s="19">
        <v>191.5</v>
      </c>
      <c r="N14" s="20">
        <v>13</v>
      </c>
      <c r="O14" s="21">
        <v>204.5</v>
      </c>
    </row>
    <row r="15" spans="1:17" x14ac:dyDescent="0.25">
      <c r="A15" s="12" t="s">
        <v>21</v>
      </c>
      <c r="B15" s="13" t="s">
        <v>38</v>
      </c>
      <c r="C15" s="14">
        <v>45602</v>
      </c>
      <c r="D15" s="36" t="s">
        <v>22</v>
      </c>
      <c r="E15" s="15">
        <v>189</v>
      </c>
      <c r="F15" s="15">
        <v>190</v>
      </c>
      <c r="G15" s="15">
        <v>178</v>
      </c>
      <c r="H15" s="15">
        <v>192</v>
      </c>
      <c r="I15" s="15"/>
      <c r="J15" s="15"/>
      <c r="K15" s="18">
        <v>4</v>
      </c>
      <c r="L15" s="18">
        <v>749</v>
      </c>
      <c r="M15" s="19">
        <v>187.25</v>
      </c>
      <c r="N15" s="20">
        <v>5</v>
      </c>
      <c r="O15" s="21">
        <v>192.25</v>
      </c>
    </row>
    <row r="16" spans="1:17" x14ac:dyDescent="0.25">
      <c r="A16" s="23"/>
      <c r="B16" s="24"/>
      <c r="C16" s="25"/>
      <c r="D16" s="26"/>
      <c r="E16" s="27"/>
      <c r="F16" s="27"/>
      <c r="G16" s="27"/>
      <c r="H16" s="27"/>
      <c r="I16" s="27"/>
      <c r="J16" s="27"/>
      <c r="K16" s="28"/>
      <c r="L16" s="28"/>
      <c r="M16" s="29"/>
      <c r="N16" s="30"/>
      <c r="O16" s="31"/>
    </row>
    <row r="17" spans="11:15" x14ac:dyDescent="0.25">
      <c r="K17" s="8">
        <f>SUM(K2:K16)</f>
        <v>56</v>
      </c>
      <c r="L17" s="8">
        <f>SUM(L2:L16)</f>
        <v>10452.002</v>
      </c>
      <c r="M17" s="7">
        <f>SUM(L17/K17)</f>
        <v>186.64289285714287</v>
      </c>
      <c r="N17" s="8">
        <f>SUM(N2:N16)</f>
        <v>73</v>
      </c>
      <c r="O17" s="11">
        <f>SUM(M17+N17)</f>
        <v>259.6428928571429</v>
      </c>
    </row>
  </sheetData>
  <protectedRanges>
    <protectedRange algorithmName="SHA-512" hashValue="ON39YdpmFHfN9f47KpiRvqrKx0V9+erV1CNkpWzYhW/Qyc6aT8rEyCrvauWSYGZK2ia3o7vd3akF07acHAFpOA==" saltValue="yVW9XmDwTqEnmpSGai0KYg==" spinCount="100000" sqref="B16:C16 I16:J16" name="Range1_20_1_1"/>
    <protectedRange algorithmName="SHA-512" hashValue="ON39YdpmFHfN9f47KpiRvqrKx0V9+erV1CNkpWzYhW/Qyc6aT8rEyCrvauWSYGZK2ia3o7vd3akF07acHAFpOA==" saltValue="yVW9XmDwTqEnmpSGai0KYg==" spinCount="100000" sqref="D16" name="Range1_1_15_1"/>
    <protectedRange algorithmName="SHA-512" hashValue="ON39YdpmFHfN9f47KpiRvqrKx0V9+erV1CNkpWzYhW/Qyc6aT8rEyCrvauWSYGZK2ia3o7vd3akF07acHAFpOA==" saltValue="yVW9XmDwTqEnmpSGai0KYg==" spinCount="100000" sqref="E16:H16" name="Range1_3_4_1_1"/>
    <protectedRange algorithmName="SHA-512" hashValue="ON39YdpmFHfN9f47KpiRvqrKx0V9+erV1CNkpWzYhW/Qyc6aT8rEyCrvauWSYGZK2ia3o7vd3akF07acHAFpOA==" saltValue="yVW9XmDwTqEnmpSGai0KYg==" spinCount="100000" sqref="E8:J8 B8:C8" name="Range1_5_2"/>
    <protectedRange algorithmName="SHA-512" hashValue="ON39YdpmFHfN9f47KpiRvqrKx0V9+erV1CNkpWzYhW/Qyc6aT8rEyCrvauWSYGZK2ia3o7vd3akF07acHAFpOA==" saltValue="yVW9XmDwTqEnmpSGai0KYg==" spinCount="100000" sqref="D8" name="Range1_1_3_1"/>
    <protectedRange algorithmName="SHA-512" hashValue="ON39YdpmFHfN9f47KpiRvqrKx0V9+erV1CNkpWzYhW/Qyc6aT8rEyCrvauWSYGZK2ia3o7vd3akF07acHAFpOA==" saltValue="yVW9XmDwTqEnmpSGai0KYg==" spinCount="100000" sqref="E12:J12 B12:C12" name="Range1_13"/>
    <protectedRange algorithmName="SHA-512" hashValue="ON39YdpmFHfN9f47KpiRvqrKx0V9+erV1CNkpWzYhW/Qyc6aT8rEyCrvauWSYGZK2ia3o7vd3akF07acHAFpOA==" saltValue="yVW9XmDwTqEnmpSGai0KYg==" spinCount="100000" sqref="D12" name="Range1_1_7"/>
  </protectedRanges>
  <conditionalFormatting sqref="E16">
    <cfRule type="top10" dxfId="151" priority="7" rank="1"/>
  </conditionalFormatting>
  <conditionalFormatting sqref="E16:J16">
    <cfRule type="cellIs" dxfId="150" priority="1" operator="greaterThanOrEqual">
      <formula>200</formula>
    </cfRule>
  </conditionalFormatting>
  <conditionalFormatting sqref="F16">
    <cfRule type="top10" dxfId="149" priority="6" rank="1"/>
  </conditionalFormatting>
  <conditionalFormatting sqref="G16">
    <cfRule type="top10" dxfId="148" priority="5" rank="1"/>
  </conditionalFormatting>
  <conditionalFormatting sqref="H16">
    <cfRule type="top10" dxfId="147" priority="4" rank="1"/>
  </conditionalFormatting>
  <conditionalFormatting sqref="I16">
    <cfRule type="top10" dxfId="146" priority="3" rank="1"/>
    <cfRule type="top10" dxfId="145" priority="8" rank="1"/>
  </conditionalFormatting>
  <conditionalFormatting sqref="J16">
    <cfRule type="top10" dxfId="144" priority="2" rank="1"/>
  </conditionalFormatting>
  <hyperlinks>
    <hyperlink ref="Q1" location="'National Rankings'!A1" display="Back to Ranking" xr:uid="{DCFCBC5B-49E3-4C34-816F-C19C66751588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08D6733-8932-4732-81B5-B365CA7BEED7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475D8-57ED-413A-97E2-0D1B71B9C11B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20</v>
      </c>
    </row>
    <row r="2" spans="1:17" x14ac:dyDescent="0.25">
      <c r="A2" s="12" t="s">
        <v>21</v>
      </c>
      <c r="B2" s="13" t="s">
        <v>105</v>
      </c>
      <c r="C2" s="14">
        <v>45508</v>
      </c>
      <c r="D2" s="36" t="s">
        <v>69</v>
      </c>
      <c r="E2" s="15">
        <v>175</v>
      </c>
      <c r="F2" s="15">
        <v>174</v>
      </c>
      <c r="G2" s="15">
        <v>173</v>
      </c>
      <c r="H2" s="15">
        <v>183</v>
      </c>
      <c r="I2" s="15"/>
      <c r="J2" s="15"/>
      <c r="K2" s="18">
        <v>4</v>
      </c>
      <c r="L2" s="18">
        <v>705</v>
      </c>
      <c r="M2" s="19">
        <v>176.25</v>
      </c>
      <c r="N2" s="20">
        <v>2</v>
      </c>
      <c r="O2" s="21">
        <v>178.25</v>
      </c>
    </row>
    <row r="3" spans="1:17" x14ac:dyDescent="0.25">
      <c r="A3" s="23"/>
      <c r="B3" s="24"/>
      <c r="C3" s="25"/>
      <c r="D3" s="26"/>
      <c r="E3" s="27"/>
      <c r="F3" s="27"/>
      <c r="G3" s="27"/>
      <c r="H3" s="27"/>
      <c r="I3" s="27"/>
      <c r="J3" s="27"/>
      <c r="K3" s="28"/>
      <c r="L3" s="28"/>
      <c r="M3" s="29"/>
      <c r="N3" s="30"/>
      <c r="O3" s="31"/>
    </row>
    <row r="4" spans="1:17" x14ac:dyDescent="0.25">
      <c r="K4" s="8">
        <f>SUM(K2:K3)</f>
        <v>4</v>
      </c>
      <c r="L4" s="8">
        <f>SUM(L2:L3)</f>
        <v>705</v>
      </c>
      <c r="M4" s="7">
        <f>SUM(L4/K4)</f>
        <v>176.25</v>
      </c>
      <c r="N4" s="8">
        <f>SUM(N2:N3)</f>
        <v>2</v>
      </c>
      <c r="O4" s="11">
        <f>SUM(M4+N4)</f>
        <v>178.25</v>
      </c>
    </row>
  </sheetData>
  <protectedRanges>
    <protectedRange algorithmName="SHA-512" hashValue="ON39YdpmFHfN9f47KpiRvqrKx0V9+erV1CNkpWzYhW/Qyc6aT8rEyCrvauWSYGZK2ia3o7vd3akF07acHAFpOA==" saltValue="yVW9XmDwTqEnmpSGai0KYg==" spinCount="100000" sqref="B3:C3 I3:J3" name="Range1_20_1_1"/>
    <protectedRange algorithmName="SHA-512" hashValue="ON39YdpmFHfN9f47KpiRvqrKx0V9+erV1CNkpWzYhW/Qyc6aT8rEyCrvauWSYGZK2ia3o7vd3akF07acHAFpOA==" saltValue="yVW9XmDwTqEnmpSGai0KYg==" spinCount="100000" sqref="D3" name="Range1_1_15_1"/>
    <protectedRange algorithmName="SHA-512" hashValue="ON39YdpmFHfN9f47KpiRvqrKx0V9+erV1CNkpWzYhW/Qyc6aT8rEyCrvauWSYGZK2ia3o7vd3akF07acHAFpOA==" saltValue="yVW9XmDwTqEnmpSGai0KYg==" spinCount="100000" sqref="E3:H3" name="Range1_3_4_1_1"/>
    <protectedRange algorithmName="SHA-512" hashValue="ON39YdpmFHfN9f47KpiRvqrKx0V9+erV1CNkpWzYhW/Qyc6aT8rEyCrvauWSYGZK2ia3o7vd3akF07acHAFpOA==" saltValue="yVW9XmDwTqEnmpSGai0KYg==" spinCount="100000" sqref="B2:C2 E2:J2" name="Range1_10"/>
    <protectedRange algorithmName="SHA-512" hashValue="ON39YdpmFHfN9f47KpiRvqrKx0V9+erV1CNkpWzYhW/Qyc6aT8rEyCrvauWSYGZK2ia3o7vd3akF07acHAFpOA==" saltValue="yVW9XmDwTqEnmpSGai0KYg==" spinCount="100000" sqref="D2" name="Range1_1_10"/>
  </protectedRanges>
  <conditionalFormatting sqref="E3">
    <cfRule type="top10" dxfId="143" priority="7" rank="1"/>
  </conditionalFormatting>
  <conditionalFormatting sqref="E3:J3">
    <cfRule type="cellIs" dxfId="142" priority="1" operator="greaterThanOrEqual">
      <formula>200</formula>
    </cfRule>
  </conditionalFormatting>
  <conditionalFormatting sqref="F3">
    <cfRule type="top10" dxfId="141" priority="6" rank="1"/>
  </conditionalFormatting>
  <conditionalFormatting sqref="G3">
    <cfRule type="top10" dxfId="140" priority="5" rank="1"/>
  </conditionalFormatting>
  <conditionalFormatting sqref="H3">
    <cfRule type="top10" dxfId="139" priority="4" rank="1"/>
  </conditionalFormatting>
  <conditionalFormatting sqref="I3">
    <cfRule type="top10" dxfId="138" priority="3" rank="1"/>
    <cfRule type="top10" dxfId="137" priority="8" rank="1"/>
  </conditionalFormatting>
  <conditionalFormatting sqref="J3">
    <cfRule type="top10" dxfId="136" priority="2" rank="1"/>
  </conditionalFormatting>
  <hyperlinks>
    <hyperlink ref="Q1" location="'National Rankings'!A1" display="Back to Ranking" xr:uid="{467A0FE7-69F9-4869-B2D2-7E4CD9CFFD49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4AB621D-7F07-4356-A4AC-1709707FFD27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9F6F9-133F-4741-A410-491E0F3EDAEA}">
  <dimension ref="A1:Q11"/>
  <sheetViews>
    <sheetView workbookViewId="0">
      <selection activeCell="K12" sqref="K12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20</v>
      </c>
    </row>
    <row r="2" spans="1:17" x14ac:dyDescent="0.25">
      <c r="A2" s="12" t="s">
        <v>21</v>
      </c>
      <c r="B2" s="13" t="s">
        <v>46</v>
      </c>
      <c r="C2" s="14">
        <v>45367</v>
      </c>
      <c r="D2" s="39" t="s">
        <v>47</v>
      </c>
      <c r="E2" s="15">
        <v>175</v>
      </c>
      <c r="F2" s="15">
        <v>180</v>
      </c>
      <c r="G2" s="15"/>
      <c r="H2" s="15"/>
      <c r="I2" s="15"/>
      <c r="J2" s="15"/>
      <c r="K2" s="18">
        <v>2</v>
      </c>
      <c r="L2" s="18">
        <v>355</v>
      </c>
      <c r="M2" s="19">
        <v>177.5</v>
      </c>
      <c r="N2" s="20">
        <v>7</v>
      </c>
      <c r="O2" s="21">
        <v>184.5</v>
      </c>
    </row>
    <row r="3" spans="1:17" x14ac:dyDescent="0.25">
      <c r="A3" s="12" t="s">
        <v>21</v>
      </c>
      <c r="B3" s="13" t="s">
        <v>46</v>
      </c>
      <c r="C3" s="14">
        <v>45403</v>
      </c>
      <c r="D3" s="39" t="s">
        <v>47</v>
      </c>
      <c r="E3" s="15">
        <v>178</v>
      </c>
      <c r="F3" s="15">
        <v>180</v>
      </c>
      <c r="G3" s="15"/>
      <c r="H3" s="15"/>
      <c r="I3" s="15"/>
      <c r="J3" s="15"/>
      <c r="K3" s="18">
        <v>2</v>
      </c>
      <c r="L3" s="18">
        <v>358</v>
      </c>
      <c r="M3" s="19">
        <v>179</v>
      </c>
      <c r="N3" s="20">
        <v>5</v>
      </c>
      <c r="O3" s="21">
        <v>184</v>
      </c>
    </row>
    <row r="4" spans="1:17" x14ac:dyDescent="0.25">
      <c r="A4" s="12" t="s">
        <v>21</v>
      </c>
      <c r="B4" s="13" t="s">
        <v>46</v>
      </c>
      <c r="C4" s="14">
        <v>45430</v>
      </c>
      <c r="D4" s="39" t="s">
        <v>47</v>
      </c>
      <c r="E4" s="15">
        <v>178</v>
      </c>
      <c r="F4" s="15">
        <v>175</v>
      </c>
      <c r="G4" s="15"/>
      <c r="H4" s="15"/>
      <c r="I4" s="15"/>
      <c r="J4" s="15"/>
      <c r="K4" s="18">
        <v>2</v>
      </c>
      <c r="L4" s="18">
        <v>353</v>
      </c>
      <c r="M4" s="19">
        <v>176.5</v>
      </c>
      <c r="N4" s="20">
        <v>9</v>
      </c>
      <c r="O4" s="21">
        <v>185.5</v>
      </c>
    </row>
    <row r="5" spans="1:17" x14ac:dyDescent="0.25">
      <c r="A5" s="12" t="s">
        <v>21</v>
      </c>
      <c r="B5" s="13" t="s">
        <v>46</v>
      </c>
      <c r="C5" s="14">
        <v>45458</v>
      </c>
      <c r="D5" s="39" t="s">
        <v>47</v>
      </c>
      <c r="E5" s="15">
        <v>177</v>
      </c>
      <c r="F5" s="15">
        <v>179</v>
      </c>
      <c r="G5" s="15"/>
      <c r="H5" s="15"/>
      <c r="I5" s="15"/>
      <c r="J5" s="15"/>
      <c r="K5" s="18">
        <v>2</v>
      </c>
      <c r="L5" s="18">
        <v>356</v>
      </c>
      <c r="M5" s="19">
        <v>178</v>
      </c>
      <c r="N5" s="20">
        <v>9</v>
      </c>
      <c r="O5" s="21">
        <v>187</v>
      </c>
    </row>
    <row r="6" spans="1:17" x14ac:dyDescent="0.25">
      <c r="A6" s="12" t="s">
        <v>21</v>
      </c>
      <c r="B6" s="13" t="s">
        <v>46</v>
      </c>
      <c r="C6" s="14">
        <v>45493</v>
      </c>
      <c r="D6" s="39" t="s">
        <v>47</v>
      </c>
      <c r="E6" s="15">
        <v>185</v>
      </c>
      <c r="F6" s="15">
        <v>184</v>
      </c>
      <c r="G6" s="15"/>
      <c r="H6" s="15"/>
      <c r="I6" s="15"/>
      <c r="J6" s="15"/>
      <c r="K6" s="18">
        <v>2</v>
      </c>
      <c r="L6" s="18">
        <v>369</v>
      </c>
      <c r="M6" s="19">
        <v>184.5</v>
      </c>
      <c r="N6" s="20">
        <v>9</v>
      </c>
      <c r="O6" s="21">
        <v>193.5</v>
      </c>
    </row>
    <row r="7" spans="1:17" x14ac:dyDescent="0.25">
      <c r="A7" s="12" t="s">
        <v>21</v>
      </c>
      <c r="B7" s="13" t="s">
        <v>46</v>
      </c>
      <c r="C7" s="14">
        <v>45521</v>
      </c>
      <c r="D7" s="39" t="s">
        <v>47</v>
      </c>
      <c r="E7" s="15">
        <v>181</v>
      </c>
      <c r="F7" s="15">
        <v>186</v>
      </c>
      <c r="G7" s="15"/>
      <c r="H7" s="15"/>
      <c r="I7" s="15"/>
      <c r="J7" s="15"/>
      <c r="K7" s="18">
        <v>2</v>
      </c>
      <c r="L7" s="18">
        <v>367</v>
      </c>
      <c r="M7" s="19">
        <v>183.5</v>
      </c>
      <c r="N7" s="20">
        <v>9</v>
      </c>
      <c r="O7" s="21">
        <v>192.5</v>
      </c>
    </row>
    <row r="8" spans="1:17" x14ac:dyDescent="0.25">
      <c r="A8" s="12" t="s">
        <v>21</v>
      </c>
      <c r="B8" s="13" t="s">
        <v>46</v>
      </c>
      <c r="C8" s="14">
        <v>45563</v>
      </c>
      <c r="D8" s="39" t="s">
        <v>47</v>
      </c>
      <c r="E8" s="15">
        <v>191</v>
      </c>
      <c r="F8" s="15">
        <v>185</v>
      </c>
      <c r="G8" s="15">
        <v>187</v>
      </c>
      <c r="H8" s="15"/>
      <c r="I8" s="15"/>
      <c r="J8" s="15"/>
      <c r="K8" s="18">
        <v>3</v>
      </c>
      <c r="L8" s="18">
        <v>563</v>
      </c>
      <c r="M8" s="19">
        <v>187.66666666666666</v>
      </c>
      <c r="N8" s="20">
        <v>22</v>
      </c>
      <c r="O8" s="21">
        <v>209.66666666666666</v>
      </c>
    </row>
    <row r="9" spans="1:17" x14ac:dyDescent="0.25">
      <c r="A9" s="12" t="s">
        <v>21</v>
      </c>
      <c r="B9" s="13" t="s">
        <v>46</v>
      </c>
      <c r="C9" s="14">
        <v>45584</v>
      </c>
      <c r="D9" s="39" t="s">
        <v>47</v>
      </c>
      <c r="E9" s="15">
        <v>179</v>
      </c>
      <c r="F9" s="15">
        <v>168</v>
      </c>
      <c r="G9" s="15">
        <v>180</v>
      </c>
      <c r="H9" s="15">
        <v>173</v>
      </c>
      <c r="I9" s="15">
        <v>163</v>
      </c>
      <c r="J9" s="15">
        <v>159</v>
      </c>
      <c r="K9" s="18">
        <v>6</v>
      </c>
      <c r="L9" s="18">
        <v>1022</v>
      </c>
      <c r="M9" s="19">
        <v>170.33333333333334</v>
      </c>
      <c r="N9" s="20">
        <v>26</v>
      </c>
      <c r="O9" s="21">
        <v>196.33333333333334</v>
      </c>
    </row>
    <row r="10" spans="1:17" x14ac:dyDescent="0.25">
      <c r="A10" s="23"/>
      <c r="B10" s="24"/>
      <c r="C10" s="25"/>
      <c r="D10" s="26"/>
      <c r="E10" s="27"/>
      <c r="F10" s="27"/>
      <c r="G10" s="27"/>
      <c r="H10" s="27"/>
      <c r="I10" s="27"/>
      <c r="J10" s="27"/>
      <c r="K10" s="28"/>
      <c r="L10" s="28"/>
      <c r="M10" s="29"/>
      <c r="N10" s="30"/>
      <c r="O10" s="31"/>
    </row>
    <row r="11" spans="1:17" x14ac:dyDescent="0.25">
      <c r="K11" s="8">
        <f>SUM(K2:K10)</f>
        <v>21</v>
      </c>
      <c r="L11" s="8">
        <f>SUM(L2:L10)</f>
        <v>3743</v>
      </c>
      <c r="M11" s="7">
        <f>SUM(L11/K11)</f>
        <v>178.23809523809524</v>
      </c>
      <c r="N11" s="8">
        <f>SUM(N2:N10)</f>
        <v>96</v>
      </c>
      <c r="O11" s="11">
        <f>SUM(M11+N11)</f>
        <v>274.23809523809524</v>
      </c>
    </row>
  </sheetData>
  <protectedRanges>
    <protectedRange algorithmName="SHA-512" hashValue="ON39YdpmFHfN9f47KpiRvqrKx0V9+erV1CNkpWzYhW/Qyc6aT8rEyCrvauWSYGZK2ia3o7vd3akF07acHAFpOA==" saltValue="yVW9XmDwTqEnmpSGai0KYg==" spinCount="100000" sqref="B10:C10 I10:J10" name="Range1_20_1_1"/>
    <protectedRange algorithmName="SHA-512" hashValue="ON39YdpmFHfN9f47KpiRvqrKx0V9+erV1CNkpWzYhW/Qyc6aT8rEyCrvauWSYGZK2ia3o7vd3akF07acHAFpOA==" saltValue="yVW9XmDwTqEnmpSGai0KYg==" spinCount="100000" sqref="D10" name="Range1_1_15_1"/>
    <protectedRange algorithmName="SHA-512" hashValue="ON39YdpmFHfN9f47KpiRvqrKx0V9+erV1CNkpWzYhW/Qyc6aT8rEyCrvauWSYGZK2ia3o7vd3akF07acHAFpOA==" saltValue="yVW9XmDwTqEnmpSGai0KYg==" spinCount="100000" sqref="E10:H10" name="Range1_3_4_1_1"/>
    <protectedRange algorithmName="SHA-512" hashValue="ON39YdpmFHfN9f47KpiRvqrKx0V9+erV1CNkpWzYhW/Qyc6aT8rEyCrvauWSYGZK2ia3o7vd3akF07acHAFpOA==" saltValue="yVW9XmDwTqEnmpSGai0KYg==" spinCount="100000" sqref="E5:J5 B5:C5" name="Range1_18"/>
    <protectedRange algorithmName="SHA-512" hashValue="ON39YdpmFHfN9f47KpiRvqrKx0V9+erV1CNkpWzYhW/Qyc6aT8rEyCrvauWSYGZK2ia3o7vd3akF07acHAFpOA==" saltValue="yVW9XmDwTqEnmpSGai0KYg==" spinCount="100000" sqref="D5" name="Range1_1_11"/>
  </protectedRanges>
  <conditionalFormatting sqref="E10">
    <cfRule type="top10" dxfId="135" priority="7" rank="1"/>
  </conditionalFormatting>
  <conditionalFormatting sqref="E10:J10">
    <cfRule type="cellIs" dxfId="134" priority="1" operator="greaterThanOrEqual">
      <formula>200</formula>
    </cfRule>
  </conditionalFormatting>
  <conditionalFormatting sqref="F10">
    <cfRule type="top10" dxfId="133" priority="6" rank="1"/>
  </conditionalFormatting>
  <conditionalFormatting sqref="G10">
    <cfRule type="top10" dxfId="132" priority="5" rank="1"/>
  </conditionalFormatting>
  <conditionalFormatting sqref="H10">
    <cfRule type="top10" dxfId="131" priority="4" rank="1"/>
  </conditionalFormatting>
  <conditionalFormatting sqref="I10">
    <cfRule type="top10" dxfId="130" priority="3" rank="1"/>
    <cfRule type="top10" dxfId="129" priority="8" rank="1"/>
  </conditionalFormatting>
  <conditionalFormatting sqref="J10">
    <cfRule type="top10" dxfId="128" priority="2" rank="1"/>
  </conditionalFormatting>
  <hyperlinks>
    <hyperlink ref="Q1" location="'National Rankings'!A1" display="Back to Ranking" xr:uid="{61C927E9-0E0D-4E60-851B-2312B9E672F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165B00-DAF0-40C3-8962-D2B29867971A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D7F8D-2532-457A-9378-4B4CD5775ED6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20</v>
      </c>
    </row>
    <row r="2" spans="1:17" x14ac:dyDescent="0.25">
      <c r="A2" s="12" t="s">
        <v>21</v>
      </c>
      <c r="B2" s="13" t="s">
        <v>139</v>
      </c>
      <c r="C2" s="14">
        <v>45613</v>
      </c>
      <c r="D2" s="36" t="s">
        <v>120</v>
      </c>
      <c r="E2" s="15">
        <v>187</v>
      </c>
      <c r="F2" s="15">
        <v>182</v>
      </c>
      <c r="G2" s="15">
        <v>188</v>
      </c>
      <c r="H2" s="15">
        <v>189</v>
      </c>
      <c r="I2" s="15"/>
      <c r="J2" s="15"/>
      <c r="K2" s="18">
        <v>4</v>
      </c>
      <c r="L2" s="18">
        <v>746</v>
      </c>
      <c r="M2" s="19">
        <v>186.5</v>
      </c>
      <c r="N2" s="20">
        <v>11</v>
      </c>
      <c r="O2" s="21">
        <v>197.5</v>
      </c>
    </row>
    <row r="3" spans="1:17" x14ac:dyDescent="0.25">
      <c r="A3" s="23"/>
      <c r="B3" s="24"/>
      <c r="C3" s="25"/>
      <c r="D3" s="26"/>
      <c r="E3" s="27"/>
      <c r="F3" s="27"/>
      <c r="G3" s="27"/>
      <c r="H3" s="27"/>
      <c r="I3" s="27"/>
      <c r="J3" s="27"/>
      <c r="K3" s="28"/>
      <c r="L3" s="28"/>
      <c r="M3" s="29"/>
      <c r="N3" s="30"/>
      <c r="O3" s="31"/>
    </row>
    <row r="4" spans="1:17" x14ac:dyDescent="0.25">
      <c r="K4" s="8">
        <f>SUM(K2:K3)</f>
        <v>4</v>
      </c>
      <c r="L4" s="8">
        <f>SUM(L2:L3)</f>
        <v>746</v>
      </c>
      <c r="M4" s="7">
        <f>SUM(L4/K4)</f>
        <v>186.5</v>
      </c>
      <c r="N4" s="8">
        <f>SUM(N2:N3)</f>
        <v>11</v>
      </c>
      <c r="O4" s="11">
        <f>SUM(M4+N4)</f>
        <v>197.5</v>
      </c>
    </row>
  </sheetData>
  <protectedRanges>
    <protectedRange algorithmName="SHA-512" hashValue="ON39YdpmFHfN9f47KpiRvqrKx0V9+erV1CNkpWzYhW/Qyc6aT8rEyCrvauWSYGZK2ia3o7vd3akF07acHAFpOA==" saltValue="yVW9XmDwTqEnmpSGai0KYg==" spinCount="100000" sqref="B3:C3 I3:J3" name="Range1_20_1_1"/>
    <protectedRange algorithmName="SHA-512" hashValue="ON39YdpmFHfN9f47KpiRvqrKx0V9+erV1CNkpWzYhW/Qyc6aT8rEyCrvauWSYGZK2ia3o7vd3akF07acHAFpOA==" saltValue="yVW9XmDwTqEnmpSGai0KYg==" spinCount="100000" sqref="D3" name="Range1_1_15_1"/>
    <protectedRange algorithmName="SHA-512" hashValue="ON39YdpmFHfN9f47KpiRvqrKx0V9+erV1CNkpWzYhW/Qyc6aT8rEyCrvauWSYGZK2ia3o7vd3akF07acHAFpOA==" saltValue="yVW9XmDwTqEnmpSGai0KYg==" spinCount="100000" sqref="E3:H3" name="Range1_3_4_1_1"/>
    <protectedRange algorithmName="SHA-512" hashValue="ON39YdpmFHfN9f47KpiRvqrKx0V9+erV1CNkpWzYhW/Qyc6aT8rEyCrvauWSYGZK2ia3o7vd3akF07acHAFpOA==" saltValue="yVW9XmDwTqEnmpSGai0KYg==" spinCount="100000" sqref="B2:C2" name="Range1_5_2_1"/>
    <protectedRange algorithmName="SHA-512" hashValue="ON39YdpmFHfN9f47KpiRvqrKx0V9+erV1CNkpWzYhW/Qyc6aT8rEyCrvauWSYGZK2ia3o7vd3akF07acHAFpOA==" saltValue="yVW9XmDwTqEnmpSGai0KYg==" spinCount="100000" sqref="D2" name="Range1_1_3_1_1"/>
  </protectedRanges>
  <conditionalFormatting sqref="E3">
    <cfRule type="top10" dxfId="127" priority="7" rank="1"/>
  </conditionalFormatting>
  <conditionalFormatting sqref="E3:J3">
    <cfRule type="cellIs" dxfId="126" priority="1" operator="greaterThanOrEqual">
      <formula>200</formula>
    </cfRule>
  </conditionalFormatting>
  <conditionalFormatting sqref="F3">
    <cfRule type="top10" dxfId="125" priority="6" rank="1"/>
  </conditionalFormatting>
  <conditionalFormatting sqref="G3">
    <cfRule type="top10" dxfId="124" priority="5" rank="1"/>
  </conditionalFormatting>
  <conditionalFormatting sqref="H3">
    <cfRule type="top10" dxfId="123" priority="4" rank="1"/>
  </conditionalFormatting>
  <conditionalFormatting sqref="I3">
    <cfRule type="top10" dxfId="122" priority="3" rank="1"/>
    <cfRule type="top10" dxfId="121" priority="8" rank="1"/>
  </conditionalFormatting>
  <conditionalFormatting sqref="J3">
    <cfRule type="top10" dxfId="120" priority="2" rank="1"/>
  </conditionalFormatting>
  <hyperlinks>
    <hyperlink ref="Q1" location="'National Rankings'!A1" display="Back to Ranking" xr:uid="{DA408218-237E-4B21-9F5D-C48CE4D3149E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A0D3C6B-8549-4B5A-87B5-5ECB861B6F5C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C4662-48B7-45EB-BA5E-8CB403B7D3F8}">
  <dimension ref="A1:Q11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20</v>
      </c>
    </row>
    <row r="2" spans="1:17" x14ac:dyDescent="0.25">
      <c r="A2" s="12" t="s">
        <v>21</v>
      </c>
      <c r="B2" s="13" t="s">
        <v>80</v>
      </c>
      <c r="C2" s="14">
        <v>45430</v>
      </c>
      <c r="D2" s="39" t="s">
        <v>79</v>
      </c>
      <c r="E2" s="40">
        <v>200</v>
      </c>
      <c r="F2" s="15">
        <v>194</v>
      </c>
      <c r="G2" s="15">
        <v>190</v>
      </c>
      <c r="H2" s="15">
        <v>192</v>
      </c>
      <c r="I2" s="15"/>
      <c r="J2" s="15"/>
      <c r="K2" s="18">
        <v>4</v>
      </c>
      <c r="L2" s="18">
        <v>776</v>
      </c>
      <c r="M2" s="19">
        <v>194</v>
      </c>
      <c r="N2" s="20">
        <v>9</v>
      </c>
      <c r="O2" s="21">
        <v>203</v>
      </c>
    </row>
    <row r="3" spans="1:17" x14ac:dyDescent="0.25">
      <c r="A3" s="12" t="s">
        <v>21</v>
      </c>
      <c r="B3" s="13" t="s">
        <v>80</v>
      </c>
      <c r="C3" s="14">
        <v>45437</v>
      </c>
      <c r="D3" s="39" t="s">
        <v>81</v>
      </c>
      <c r="E3" s="15">
        <v>195</v>
      </c>
      <c r="F3" s="15">
        <v>193</v>
      </c>
      <c r="G3" s="15">
        <v>191</v>
      </c>
      <c r="H3" s="15">
        <v>194</v>
      </c>
      <c r="I3" s="15"/>
      <c r="J3" s="15"/>
      <c r="K3" s="18">
        <v>4</v>
      </c>
      <c r="L3" s="18">
        <v>773</v>
      </c>
      <c r="M3" s="19">
        <v>193.25</v>
      </c>
      <c r="N3" s="20">
        <v>13</v>
      </c>
      <c r="O3" s="21">
        <v>206.25</v>
      </c>
    </row>
    <row r="4" spans="1:17" x14ac:dyDescent="0.25">
      <c r="A4" s="12" t="s">
        <v>19</v>
      </c>
      <c r="B4" s="13" t="s">
        <v>80</v>
      </c>
      <c r="C4" s="14">
        <v>45458</v>
      </c>
      <c r="D4" s="39" t="s">
        <v>79</v>
      </c>
      <c r="E4" s="15">
        <v>194</v>
      </c>
      <c r="F4" s="15">
        <v>198</v>
      </c>
      <c r="G4" s="15">
        <v>192</v>
      </c>
      <c r="H4" s="15">
        <v>192</v>
      </c>
      <c r="I4" s="15"/>
      <c r="J4" s="15"/>
      <c r="K4" s="18">
        <v>4</v>
      </c>
      <c r="L4" s="18">
        <v>776</v>
      </c>
      <c r="M4" s="19">
        <v>194</v>
      </c>
      <c r="N4" s="20">
        <v>13</v>
      </c>
      <c r="O4" s="21">
        <v>207</v>
      </c>
    </row>
    <row r="5" spans="1:17" x14ac:dyDescent="0.25">
      <c r="A5" s="12" t="s">
        <v>21</v>
      </c>
      <c r="B5" s="13" t="s">
        <v>94</v>
      </c>
      <c r="C5" s="14">
        <v>45486</v>
      </c>
      <c r="D5" s="39" t="s">
        <v>81</v>
      </c>
      <c r="E5" s="15">
        <v>197</v>
      </c>
      <c r="F5" s="15">
        <v>192</v>
      </c>
      <c r="G5" s="15">
        <v>187</v>
      </c>
      <c r="H5" s="15">
        <v>195</v>
      </c>
      <c r="I5" s="15"/>
      <c r="J5" s="15"/>
      <c r="K5" s="18">
        <v>4</v>
      </c>
      <c r="L5" s="18">
        <v>771</v>
      </c>
      <c r="M5" s="19">
        <v>192.75</v>
      </c>
      <c r="N5" s="20">
        <v>11</v>
      </c>
      <c r="O5" s="21">
        <v>203.75</v>
      </c>
    </row>
    <row r="6" spans="1:17" x14ac:dyDescent="0.25">
      <c r="A6" s="12" t="s">
        <v>21</v>
      </c>
      <c r="B6" s="13" t="s">
        <v>80</v>
      </c>
      <c r="C6" s="14">
        <v>45493</v>
      </c>
      <c r="D6" s="39" t="s">
        <v>79</v>
      </c>
      <c r="E6" s="15">
        <v>192</v>
      </c>
      <c r="F6" s="15">
        <v>195</v>
      </c>
      <c r="G6" s="15">
        <v>195</v>
      </c>
      <c r="H6" s="15">
        <v>196</v>
      </c>
      <c r="I6" s="15"/>
      <c r="J6" s="15"/>
      <c r="K6" s="18">
        <v>4</v>
      </c>
      <c r="L6" s="18">
        <v>778</v>
      </c>
      <c r="M6" s="19">
        <v>194.5</v>
      </c>
      <c r="N6" s="20">
        <v>5</v>
      </c>
      <c r="O6" s="21">
        <v>199.5</v>
      </c>
    </row>
    <row r="7" spans="1:17" x14ac:dyDescent="0.25">
      <c r="A7" s="12" t="s">
        <v>21</v>
      </c>
      <c r="B7" s="13" t="s">
        <v>80</v>
      </c>
      <c r="C7" s="14">
        <v>45521</v>
      </c>
      <c r="D7" s="39" t="s">
        <v>79</v>
      </c>
      <c r="E7" s="15">
        <v>194</v>
      </c>
      <c r="F7" s="15">
        <v>191</v>
      </c>
      <c r="G7" s="15">
        <v>193</v>
      </c>
      <c r="H7" s="15">
        <v>195</v>
      </c>
      <c r="I7" s="15">
        <v>193</v>
      </c>
      <c r="J7" s="15">
        <v>192</v>
      </c>
      <c r="K7" s="18">
        <v>6</v>
      </c>
      <c r="L7" s="18">
        <v>1158</v>
      </c>
      <c r="M7" s="19">
        <v>193</v>
      </c>
      <c r="N7" s="20">
        <v>10</v>
      </c>
      <c r="O7" s="21">
        <v>203</v>
      </c>
    </row>
    <row r="8" spans="1:17" x14ac:dyDescent="0.25">
      <c r="A8" s="12" t="s">
        <v>21</v>
      </c>
      <c r="B8" s="13" t="s">
        <v>80</v>
      </c>
      <c r="C8" s="14">
        <v>45556</v>
      </c>
      <c r="D8" s="39" t="s">
        <v>79</v>
      </c>
      <c r="E8" s="15">
        <v>195</v>
      </c>
      <c r="F8" s="15">
        <v>193</v>
      </c>
      <c r="G8" s="15">
        <v>193</v>
      </c>
      <c r="H8" s="15">
        <v>195</v>
      </c>
      <c r="I8" s="15">
        <v>193</v>
      </c>
      <c r="J8" s="15">
        <v>194</v>
      </c>
      <c r="K8" s="18">
        <v>6</v>
      </c>
      <c r="L8" s="18">
        <v>1163</v>
      </c>
      <c r="M8" s="19">
        <v>193.83333333333334</v>
      </c>
      <c r="N8" s="20">
        <v>10</v>
      </c>
      <c r="O8" s="21">
        <v>203.83333333333334</v>
      </c>
    </row>
    <row r="9" spans="1:17" x14ac:dyDescent="0.25">
      <c r="A9" s="12" t="s">
        <v>21</v>
      </c>
      <c r="B9" s="13" t="s">
        <v>94</v>
      </c>
      <c r="C9" s="14">
        <v>45563</v>
      </c>
      <c r="D9" s="39" t="s">
        <v>81</v>
      </c>
      <c r="E9" s="15">
        <v>196</v>
      </c>
      <c r="F9" s="15">
        <v>196</v>
      </c>
      <c r="G9" s="15">
        <v>194</v>
      </c>
      <c r="H9" s="15">
        <v>190</v>
      </c>
      <c r="I9" s="15"/>
      <c r="J9" s="15"/>
      <c r="K9" s="18">
        <v>4</v>
      </c>
      <c r="L9" s="18">
        <v>776</v>
      </c>
      <c r="M9" s="19">
        <v>194</v>
      </c>
      <c r="N9" s="20">
        <v>9</v>
      </c>
      <c r="O9" s="21">
        <v>203</v>
      </c>
    </row>
    <row r="10" spans="1:17" x14ac:dyDescent="0.25">
      <c r="A10" s="23"/>
      <c r="B10" s="24"/>
      <c r="C10" s="25"/>
      <c r="D10" s="26"/>
      <c r="E10" s="27"/>
      <c r="F10" s="27"/>
      <c r="G10" s="27"/>
      <c r="H10" s="27"/>
      <c r="I10" s="27"/>
      <c r="J10" s="27"/>
      <c r="K10" s="28"/>
      <c r="L10" s="28"/>
      <c r="M10" s="29"/>
      <c r="N10" s="30"/>
      <c r="O10" s="31"/>
    </row>
    <row r="11" spans="1:17" x14ac:dyDescent="0.25">
      <c r="K11" s="8">
        <f>SUM(K2:K10)</f>
        <v>36</v>
      </c>
      <c r="L11" s="8">
        <f>SUM(L2:L10)</f>
        <v>6971</v>
      </c>
      <c r="M11" s="7">
        <f>SUM(L11/K11)</f>
        <v>193.63888888888889</v>
      </c>
      <c r="N11" s="8">
        <f>SUM(N2:N10)</f>
        <v>80</v>
      </c>
      <c r="O11" s="11">
        <f>SUM(M11+N11)</f>
        <v>273.63888888888891</v>
      </c>
    </row>
  </sheetData>
  <protectedRanges>
    <protectedRange algorithmName="SHA-512" hashValue="ON39YdpmFHfN9f47KpiRvqrKx0V9+erV1CNkpWzYhW/Qyc6aT8rEyCrvauWSYGZK2ia3o7vd3akF07acHAFpOA==" saltValue="yVW9XmDwTqEnmpSGai0KYg==" spinCount="100000" sqref="B10:C10 I10:J10" name="Range1_20_1_1"/>
    <protectedRange algorithmName="SHA-512" hashValue="ON39YdpmFHfN9f47KpiRvqrKx0V9+erV1CNkpWzYhW/Qyc6aT8rEyCrvauWSYGZK2ia3o7vd3akF07acHAFpOA==" saltValue="yVW9XmDwTqEnmpSGai0KYg==" spinCount="100000" sqref="D10" name="Range1_1_15_1"/>
    <protectedRange algorithmName="SHA-512" hashValue="ON39YdpmFHfN9f47KpiRvqrKx0V9+erV1CNkpWzYhW/Qyc6aT8rEyCrvauWSYGZK2ia3o7vd3akF07acHAFpOA==" saltValue="yVW9XmDwTqEnmpSGai0KYg==" spinCount="100000" sqref="E10:H10" name="Range1_3_4_1_1"/>
    <protectedRange algorithmName="SHA-512" hashValue="ON39YdpmFHfN9f47KpiRvqrKx0V9+erV1CNkpWzYhW/Qyc6aT8rEyCrvauWSYGZK2ia3o7vd3akF07acHAFpOA==" saltValue="yVW9XmDwTqEnmpSGai0KYg==" spinCount="100000" sqref="E8:J8 B8:C8" name="Range1_29"/>
    <protectedRange algorithmName="SHA-512" hashValue="ON39YdpmFHfN9f47KpiRvqrKx0V9+erV1CNkpWzYhW/Qyc6aT8rEyCrvauWSYGZK2ia3o7vd3akF07acHAFpOA==" saltValue="yVW9XmDwTqEnmpSGai0KYg==" spinCount="100000" sqref="D8" name="Range1_1_22"/>
  </protectedRanges>
  <conditionalFormatting sqref="E10">
    <cfRule type="top10" dxfId="119" priority="7" rank="1"/>
  </conditionalFormatting>
  <conditionalFormatting sqref="E10:J10">
    <cfRule type="cellIs" dxfId="118" priority="1" operator="greaterThanOrEqual">
      <formula>200</formula>
    </cfRule>
  </conditionalFormatting>
  <conditionalFormatting sqref="F10">
    <cfRule type="top10" dxfId="117" priority="6" rank="1"/>
  </conditionalFormatting>
  <conditionalFormatting sqref="G10">
    <cfRule type="top10" dxfId="116" priority="5" rank="1"/>
  </conditionalFormatting>
  <conditionalFormatting sqref="H10">
    <cfRule type="top10" dxfId="115" priority="4" rank="1"/>
  </conditionalFormatting>
  <conditionalFormatting sqref="I10">
    <cfRule type="top10" dxfId="114" priority="3" rank="1"/>
    <cfRule type="top10" dxfId="113" priority="8" rank="1"/>
  </conditionalFormatting>
  <conditionalFormatting sqref="J10">
    <cfRule type="top10" dxfId="112" priority="2" rank="1"/>
  </conditionalFormatting>
  <hyperlinks>
    <hyperlink ref="Q1" location="'National Rankings'!A1" display="Back to Ranking" xr:uid="{925A3C4C-8488-419C-888E-3FDF6D764C0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A8985B4-1C53-4466-93D0-6146804B5432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2109D-298C-40FB-8F3A-EF8CB9731C97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20</v>
      </c>
    </row>
    <row r="2" spans="1:17" x14ac:dyDescent="0.25">
      <c r="A2" s="12" t="s">
        <v>21</v>
      </c>
      <c r="B2" s="13" t="s">
        <v>95</v>
      </c>
      <c r="C2" s="14">
        <v>45486</v>
      </c>
      <c r="D2" s="39" t="s">
        <v>50</v>
      </c>
      <c r="E2" s="15">
        <v>193</v>
      </c>
      <c r="F2" s="15">
        <v>189.01</v>
      </c>
      <c r="G2" s="15">
        <v>193</v>
      </c>
      <c r="H2" s="15">
        <v>187</v>
      </c>
      <c r="I2" s="15"/>
      <c r="J2" s="15"/>
      <c r="K2" s="18">
        <v>4</v>
      </c>
      <c r="L2" s="18">
        <v>762.01</v>
      </c>
      <c r="M2" s="19">
        <v>190.5025</v>
      </c>
      <c r="N2" s="20">
        <v>6</v>
      </c>
      <c r="O2" s="21">
        <v>196.5025</v>
      </c>
    </row>
    <row r="3" spans="1:17" x14ac:dyDescent="0.25">
      <c r="A3" s="23"/>
      <c r="B3" s="24"/>
      <c r="C3" s="25"/>
      <c r="D3" s="26"/>
      <c r="E3" s="27"/>
      <c r="F3" s="27"/>
      <c r="G3" s="27"/>
      <c r="H3" s="27"/>
      <c r="I3" s="27"/>
      <c r="J3" s="27"/>
      <c r="K3" s="28"/>
      <c r="L3" s="28"/>
      <c r="M3" s="29"/>
      <c r="N3" s="30"/>
      <c r="O3" s="31"/>
    </row>
    <row r="4" spans="1:17" x14ac:dyDescent="0.25">
      <c r="K4" s="8">
        <f>SUM(K2:K3)</f>
        <v>4</v>
      </c>
      <c r="L4" s="8">
        <f>SUM(L2:L3)</f>
        <v>762.01</v>
      </c>
      <c r="M4" s="7">
        <f>SUM(L4/K4)</f>
        <v>190.5025</v>
      </c>
      <c r="N4" s="8">
        <f>SUM(N2:N3)</f>
        <v>6</v>
      </c>
      <c r="O4" s="11">
        <f>SUM(M4+N4)</f>
        <v>196.5025</v>
      </c>
    </row>
  </sheetData>
  <protectedRanges>
    <protectedRange algorithmName="SHA-512" hashValue="ON39YdpmFHfN9f47KpiRvqrKx0V9+erV1CNkpWzYhW/Qyc6aT8rEyCrvauWSYGZK2ia3o7vd3akF07acHAFpOA==" saltValue="yVW9XmDwTqEnmpSGai0KYg==" spinCount="100000" sqref="B3:C3 I3:J3" name="Range1_20_1_1"/>
    <protectedRange algorithmName="SHA-512" hashValue="ON39YdpmFHfN9f47KpiRvqrKx0V9+erV1CNkpWzYhW/Qyc6aT8rEyCrvauWSYGZK2ia3o7vd3akF07acHAFpOA==" saltValue="yVW9XmDwTqEnmpSGai0KYg==" spinCount="100000" sqref="D3" name="Range1_1_15_1"/>
    <protectedRange algorithmName="SHA-512" hashValue="ON39YdpmFHfN9f47KpiRvqrKx0V9+erV1CNkpWzYhW/Qyc6aT8rEyCrvauWSYGZK2ia3o7vd3akF07acHAFpOA==" saltValue="yVW9XmDwTqEnmpSGai0KYg==" spinCount="100000" sqref="E3:H3" name="Range1_3_4_1_1"/>
  </protectedRanges>
  <conditionalFormatting sqref="E3">
    <cfRule type="top10" dxfId="615" priority="7" rank="1"/>
  </conditionalFormatting>
  <conditionalFormatting sqref="E3:J3">
    <cfRule type="cellIs" dxfId="614" priority="1" operator="greaterThanOrEqual">
      <formula>200</formula>
    </cfRule>
  </conditionalFormatting>
  <conditionalFormatting sqref="F3">
    <cfRule type="top10" dxfId="613" priority="6" rank="1"/>
  </conditionalFormatting>
  <conditionalFormatting sqref="G3">
    <cfRule type="top10" dxfId="612" priority="5" rank="1"/>
  </conditionalFormatting>
  <conditionalFormatting sqref="H3">
    <cfRule type="top10" dxfId="611" priority="4" rank="1"/>
  </conditionalFormatting>
  <conditionalFormatting sqref="I3">
    <cfRule type="top10" dxfId="610" priority="3" rank="1"/>
    <cfRule type="top10" dxfId="609" priority="8" rank="1"/>
  </conditionalFormatting>
  <conditionalFormatting sqref="J3">
    <cfRule type="top10" dxfId="608" priority="2" rank="1"/>
  </conditionalFormatting>
  <hyperlinks>
    <hyperlink ref="Q1" location="'National Rankings'!A1" display="Back to Ranking" xr:uid="{66434FF2-F50E-45B4-A419-24A7FDDDD76B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B8DEFA1-B715-481E-9C3B-7C9E567DFAFD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55D1C-0C37-455B-9312-1820A5586DFC}">
  <dimension ref="A1:Q6"/>
  <sheetViews>
    <sheetView workbookViewId="0">
      <selection activeCell="K7" sqref="K7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20</v>
      </c>
    </row>
    <row r="2" spans="1:17" x14ac:dyDescent="0.25">
      <c r="A2" s="12" t="s">
        <v>21</v>
      </c>
      <c r="B2" s="13" t="s">
        <v>53</v>
      </c>
      <c r="C2" s="14">
        <v>45395</v>
      </c>
      <c r="D2" s="36" t="s">
        <v>31</v>
      </c>
      <c r="E2" s="15">
        <v>174</v>
      </c>
      <c r="F2" s="15">
        <v>177</v>
      </c>
      <c r="G2" s="15">
        <v>170</v>
      </c>
      <c r="H2" s="15">
        <v>174</v>
      </c>
      <c r="I2" s="15"/>
      <c r="J2" s="15"/>
      <c r="K2" s="18">
        <v>4</v>
      </c>
      <c r="L2" s="18">
        <v>695</v>
      </c>
      <c r="M2" s="19">
        <v>173.75</v>
      </c>
      <c r="N2" s="20">
        <v>3</v>
      </c>
      <c r="O2" s="21">
        <v>176.75</v>
      </c>
    </row>
    <row r="3" spans="1:17" x14ac:dyDescent="0.25">
      <c r="A3" s="12" t="s">
        <v>21</v>
      </c>
      <c r="B3" s="13" t="s">
        <v>53</v>
      </c>
      <c r="C3" s="14">
        <v>45591</v>
      </c>
      <c r="D3" s="36" t="s">
        <v>31</v>
      </c>
      <c r="E3" s="15">
        <v>194</v>
      </c>
      <c r="F3" s="15">
        <v>190</v>
      </c>
      <c r="G3" s="15">
        <v>197</v>
      </c>
      <c r="H3" s="15">
        <v>187</v>
      </c>
      <c r="I3" s="15"/>
      <c r="J3" s="15"/>
      <c r="K3" s="18">
        <v>4</v>
      </c>
      <c r="L3" s="18">
        <v>768</v>
      </c>
      <c r="M3" s="19">
        <v>192</v>
      </c>
      <c r="N3" s="20">
        <v>13</v>
      </c>
      <c r="O3" s="21">
        <v>205</v>
      </c>
    </row>
    <row r="4" spans="1:17" x14ac:dyDescent="0.25">
      <c r="A4" s="12" t="s">
        <v>21</v>
      </c>
      <c r="B4" s="13" t="s">
        <v>53</v>
      </c>
      <c r="C4" s="14">
        <v>45605</v>
      </c>
      <c r="D4" s="36" t="s">
        <v>31</v>
      </c>
      <c r="E4" s="15">
        <v>194</v>
      </c>
      <c r="F4" s="15">
        <v>183</v>
      </c>
      <c r="G4" s="15">
        <v>193</v>
      </c>
      <c r="H4" s="15">
        <v>189.001</v>
      </c>
      <c r="I4" s="15">
        <v>196</v>
      </c>
      <c r="J4" s="15">
        <v>192</v>
      </c>
      <c r="K4" s="18">
        <v>6</v>
      </c>
      <c r="L4" s="18">
        <v>1147.001</v>
      </c>
      <c r="M4" s="19">
        <v>191.16683333333333</v>
      </c>
      <c r="N4" s="20">
        <v>30</v>
      </c>
      <c r="O4" s="21">
        <v>221.16683333333333</v>
      </c>
    </row>
    <row r="5" spans="1:17" x14ac:dyDescent="0.25">
      <c r="A5" s="23"/>
      <c r="B5" s="24"/>
      <c r="C5" s="25"/>
      <c r="D5" s="26"/>
      <c r="E5" s="27"/>
      <c r="F5" s="27"/>
      <c r="G5" s="27"/>
      <c r="H5" s="27"/>
      <c r="I5" s="27"/>
      <c r="J5" s="27"/>
      <c r="K5" s="28"/>
      <c r="L5" s="28"/>
      <c r="M5" s="29"/>
      <c r="N5" s="30"/>
      <c r="O5" s="31"/>
    </row>
    <row r="6" spans="1:17" x14ac:dyDescent="0.25">
      <c r="K6" s="8">
        <f>SUM(K2:K5)</f>
        <v>14</v>
      </c>
      <c r="L6" s="8">
        <f>SUM(L2:L5)</f>
        <v>2610.0010000000002</v>
      </c>
      <c r="M6" s="7">
        <f>SUM(L6/K6)</f>
        <v>186.42864285714288</v>
      </c>
      <c r="N6" s="8">
        <f>SUM(N2:N5)</f>
        <v>46</v>
      </c>
      <c r="O6" s="11">
        <f>SUM(M6+N6)</f>
        <v>232.42864285714288</v>
      </c>
    </row>
  </sheetData>
  <protectedRanges>
    <protectedRange algorithmName="SHA-512" hashValue="ON39YdpmFHfN9f47KpiRvqrKx0V9+erV1CNkpWzYhW/Qyc6aT8rEyCrvauWSYGZK2ia3o7vd3akF07acHAFpOA==" saltValue="yVW9XmDwTqEnmpSGai0KYg==" spinCount="100000" sqref="B5:C5 I5:J5" name="Range1_20_1_1"/>
    <protectedRange algorithmName="SHA-512" hashValue="ON39YdpmFHfN9f47KpiRvqrKx0V9+erV1CNkpWzYhW/Qyc6aT8rEyCrvauWSYGZK2ia3o7vd3akF07acHAFpOA==" saltValue="yVW9XmDwTqEnmpSGai0KYg==" spinCount="100000" sqref="D5" name="Range1_1_15_1"/>
    <protectedRange algorithmName="SHA-512" hashValue="ON39YdpmFHfN9f47KpiRvqrKx0V9+erV1CNkpWzYhW/Qyc6aT8rEyCrvauWSYGZK2ia3o7vd3akF07acHAFpOA==" saltValue="yVW9XmDwTqEnmpSGai0KYg==" spinCount="100000" sqref="E5:H5" name="Range1_3_4_1_1"/>
  </protectedRanges>
  <conditionalFormatting sqref="E5">
    <cfRule type="top10" dxfId="111" priority="7" rank="1"/>
  </conditionalFormatting>
  <conditionalFormatting sqref="E5:J5">
    <cfRule type="cellIs" dxfId="110" priority="1" operator="greaterThanOrEqual">
      <formula>200</formula>
    </cfRule>
  </conditionalFormatting>
  <conditionalFormatting sqref="F5">
    <cfRule type="top10" dxfId="109" priority="6" rank="1"/>
  </conditionalFormatting>
  <conditionalFormatting sqref="G5">
    <cfRule type="top10" dxfId="108" priority="5" rank="1"/>
  </conditionalFormatting>
  <conditionalFormatting sqref="H5">
    <cfRule type="top10" dxfId="107" priority="4" rank="1"/>
  </conditionalFormatting>
  <conditionalFormatting sqref="I5">
    <cfRule type="top10" dxfId="106" priority="3" rank="1"/>
    <cfRule type="top10" dxfId="105" priority="8" rank="1"/>
  </conditionalFormatting>
  <conditionalFormatting sqref="J5">
    <cfRule type="top10" dxfId="104" priority="2" rank="1"/>
  </conditionalFormatting>
  <hyperlinks>
    <hyperlink ref="Q1" location="'National Rankings'!A1" display="Back to Ranking" xr:uid="{BE26D8BC-5E81-4A33-8A55-E7B4FAD467B2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D11EF41-C933-412E-BBA8-2987EBC908C3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8ECC7-E810-4A94-9574-94429BFA8D0E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20</v>
      </c>
    </row>
    <row r="2" spans="1:17" x14ac:dyDescent="0.25">
      <c r="A2" s="12" t="s">
        <v>21</v>
      </c>
      <c r="B2" s="13" t="s">
        <v>88</v>
      </c>
      <c r="C2" s="14">
        <v>45454</v>
      </c>
      <c r="D2" s="36" t="s">
        <v>49</v>
      </c>
      <c r="E2" s="15">
        <v>187</v>
      </c>
      <c r="F2" s="15">
        <v>189</v>
      </c>
      <c r="G2" s="15">
        <v>184</v>
      </c>
      <c r="H2" s="15"/>
      <c r="I2" s="15"/>
      <c r="J2" s="15"/>
      <c r="K2" s="18">
        <v>3</v>
      </c>
      <c r="L2" s="18">
        <v>560</v>
      </c>
      <c r="M2" s="19">
        <v>186.66666666666666</v>
      </c>
      <c r="N2" s="20">
        <v>4</v>
      </c>
      <c r="O2" s="21">
        <v>190.66666666666666</v>
      </c>
    </row>
    <row r="3" spans="1:17" x14ac:dyDescent="0.25">
      <c r="A3" s="12" t="s">
        <v>21</v>
      </c>
      <c r="B3" s="13" t="s">
        <v>88</v>
      </c>
      <c r="C3" s="14">
        <v>45482</v>
      </c>
      <c r="D3" s="36" t="s">
        <v>49</v>
      </c>
      <c r="E3" s="15">
        <v>183</v>
      </c>
      <c r="F3" s="15">
        <v>193</v>
      </c>
      <c r="G3" s="15">
        <v>192</v>
      </c>
      <c r="H3" s="15"/>
      <c r="I3" s="15"/>
      <c r="J3" s="15"/>
      <c r="K3" s="18">
        <v>3</v>
      </c>
      <c r="L3" s="18">
        <v>568</v>
      </c>
      <c r="M3" s="19">
        <v>189.33333333333334</v>
      </c>
      <c r="N3" s="20">
        <v>3</v>
      </c>
      <c r="O3" s="21">
        <v>192.33333333333334</v>
      </c>
    </row>
    <row r="4" spans="1:17" x14ac:dyDescent="0.25">
      <c r="A4" s="23"/>
      <c r="B4" s="24"/>
      <c r="C4" s="25"/>
      <c r="D4" s="26"/>
      <c r="E4" s="27"/>
      <c r="F4" s="27"/>
      <c r="G4" s="27"/>
      <c r="H4" s="27"/>
      <c r="I4" s="27"/>
      <c r="J4" s="27"/>
      <c r="K4" s="28"/>
      <c r="L4" s="28"/>
      <c r="M4" s="29"/>
      <c r="N4" s="30"/>
      <c r="O4" s="31"/>
    </row>
    <row r="5" spans="1:17" x14ac:dyDescent="0.25">
      <c r="K5" s="8">
        <f>SUM(K2:K4)</f>
        <v>6</v>
      </c>
      <c r="L5" s="8">
        <f>SUM(L2:L4)</f>
        <v>1128</v>
      </c>
      <c r="M5" s="7">
        <f>SUM(L5/K5)</f>
        <v>188</v>
      </c>
      <c r="N5" s="8">
        <f>SUM(N2:N4)</f>
        <v>7</v>
      </c>
      <c r="O5" s="11">
        <f>SUM(M5+N5)</f>
        <v>195</v>
      </c>
    </row>
  </sheetData>
  <protectedRanges>
    <protectedRange algorithmName="SHA-512" hashValue="ON39YdpmFHfN9f47KpiRvqrKx0V9+erV1CNkpWzYhW/Qyc6aT8rEyCrvauWSYGZK2ia3o7vd3akF07acHAFpOA==" saltValue="yVW9XmDwTqEnmpSGai0KYg==" spinCount="100000" sqref="B4:C4 I4:J4" name="Range1_20_1_1"/>
    <protectedRange algorithmName="SHA-512" hashValue="ON39YdpmFHfN9f47KpiRvqrKx0V9+erV1CNkpWzYhW/Qyc6aT8rEyCrvauWSYGZK2ia3o7vd3akF07acHAFpOA==" saltValue="yVW9XmDwTqEnmpSGai0KYg==" spinCount="100000" sqref="D4" name="Range1_1_15_1"/>
    <protectedRange algorithmName="SHA-512" hashValue="ON39YdpmFHfN9f47KpiRvqrKx0V9+erV1CNkpWzYhW/Qyc6aT8rEyCrvauWSYGZK2ia3o7vd3akF07acHAFpOA==" saltValue="yVW9XmDwTqEnmpSGai0KYg==" spinCount="100000" sqref="E4:H4" name="Range1_3_4_1_1"/>
  </protectedRanges>
  <conditionalFormatting sqref="E4">
    <cfRule type="top10" dxfId="103" priority="7" rank="1"/>
  </conditionalFormatting>
  <conditionalFormatting sqref="E4:J4">
    <cfRule type="cellIs" dxfId="102" priority="1" operator="greaterThanOrEqual">
      <formula>200</formula>
    </cfRule>
  </conditionalFormatting>
  <conditionalFormatting sqref="F4">
    <cfRule type="top10" dxfId="101" priority="6" rank="1"/>
  </conditionalFormatting>
  <conditionalFormatting sqref="G4">
    <cfRule type="top10" dxfId="100" priority="5" rank="1"/>
  </conditionalFormatting>
  <conditionalFormatting sqref="H4">
    <cfRule type="top10" dxfId="99" priority="4" rank="1"/>
  </conditionalFormatting>
  <conditionalFormatting sqref="I4">
    <cfRule type="top10" dxfId="98" priority="3" rank="1"/>
    <cfRule type="top10" dxfId="97" priority="8" rank="1"/>
  </conditionalFormatting>
  <conditionalFormatting sqref="J4">
    <cfRule type="top10" dxfId="96" priority="2" rank="1"/>
  </conditionalFormatting>
  <hyperlinks>
    <hyperlink ref="Q1" location="'National Rankings'!A1" display="Back to Ranking" xr:uid="{B8762598-2E54-4226-87C9-A403FEB34DD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5B7A940-FA30-4058-AC88-DD351BCEDE45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EAEB4-1499-4B11-BC12-1825EECFD2D2}">
  <dimension ref="A1:Q37"/>
  <sheetViews>
    <sheetView workbookViewId="0">
      <selection activeCell="K38" sqref="K38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20</v>
      </c>
    </row>
    <row r="2" spans="1:17" x14ac:dyDescent="0.25">
      <c r="A2" s="12" t="s">
        <v>21</v>
      </c>
      <c r="B2" s="13" t="s">
        <v>30</v>
      </c>
      <c r="C2" s="14">
        <v>45346</v>
      </c>
      <c r="D2" s="36" t="s">
        <v>31</v>
      </c>
      <c r="E2" s="15">
        <v>193</v>
      </c>
      <c r="F2" s="15">
        <v>192</v>
      </c>
      <c r="G2" s="15">
        <v>196</v>
      </c>
      <c r="H2" s="15">
        <v>189</v>
      </c>
      <c r="I2" s="15"/>
      <c r="J2" s="15"/>
      <c r="K2" s="18">
        <v>4</v>
      </c>
      <c r="L2" s="18">
        <v>770</v>
      </c>
      <c r="M2" s="19">
        <v>192.5</v>
      </c>
      <c r="N2" s="20">
        <v>13</v>
      </c>
      <c r="O2" s="21">
        <v>205.5</v>
      </c>
    </row>
    <row r="3" spans="1:17" x14ac:dyDescent="0.25">
      <c r="A3" s="12" t="s">
        <v>21</v>
      </c>
      <c r="B3" s="13" t="s">
        <v>30</v>
      </c>
      <c r="C3" s="14">
        <v>45360</v>
      </c>
      <c r="D3" s="36" t="s">
        <v>31</v>
      </c>
      <c r="E3" s="15">
        <v>176</v>
      </c>
      <c r="F3" s="15">
        <v>190</v>
      </c>
      <c r="G3" s="15">
        <v>197</v>
      </c>
      <c r="H3" s="15">
        <v>188</v>
      </c>
      <c r="I3" s="15"/>
      <c r="J3" s="15"/>
      <c r="K3" s="18">
        <v>4</v>
      </c>
      <c r="L3" s="18">
        <v>751</v>
      </c>
      <c r="M3" s="19">
        <v>187.75</v>
      </c>
      <c r="N3" s="20">
        <v>11</v>
      </c>
      <c r="O3" s="21">
        <v>198.75</v>
      </c>
    </row>
    <row r="4" spans="1:17" x14ac:dyDescent="0.25">
      <c r="A4" s="12" t="s">
        <v>21</v>
      </c>
      <c r="B4" s="13" t="s">
        <v>30</v>
      </c>
      <c r="C4" s="14">
        <v>45361</v>
      </c>
      <c r="D4" s="36" t="s">
        <v>39</v>
      </c>
      <c r="E4" s="15">
        <v>193.001</v>
      </c>
      <c r="F4" s="15">
        <v>189</v>
      </c>
      <c r="G4" s="15">
        <v>187</v>
      </c>
      <c r="H4" s="15">
        <v>190.01</v>
      </c>
      <c r="I4" s="15"/>
      <c r="J4" s="15"/>
      <c r="K4" s="18">
        <v>4</v>
      </c>
      <c r="L4" s="18">
        <v>759.01099999999997</v>
      </c>
      <c r="M4" s="19">
        <v>189.75274999999999</v>
      </c>
      <c r="N4" s="20">
        <v>9</v>
      </c>
      <c r="O4" s="21">
        <v>198.75274999999999</v>
      </c>
    </row>
    <row r="5" spans="1:17" x14ac:dyDescent="0.25">
      <c r="A5" s="12" t="s">
        <v>21</v>
      </c>
      <c r="B5" s="13" t="s">
        <v>30</v>
      </c>
      <c r="C5" s="14">
        <v>45375</v>
      </c>
      <c r="D5" s="36" t="s">
        <v>39</v>
      </c>
      <c r="E5" s="15">
        <v>188</v>
      </c>
      <c r="F5" s="15">
        <v>194</v>
      </c>
      <c r="G5" s="15">
        <v>184</v>
      </c>
      <c r="H5" s="15">
        <v>190</v>
      </c>
      <c r="I5" s="15"/>
      <c r="J5" s="15"/>
      <c r="K5" s="18">
        <v>4</v>
      </c>
      <c r="L5" s="18">
        <v>756</v>
      </c>
      <c r="M5" s="19">
        <v>189</v>
      </c>
      <c r="N5" s="20">
        <v>5</v>
      </c>
      <c r="O5" s="21">
        <v>194</v>
      </c>
    </row>
    <row r="6" spans="1:17" x14ac:dyDescent="0.25">
      <c r="A6" s="12" t="s">
        <v>19</v>
      </c>
      <c r="B6" s="13" t="s">
        <v>30</v>
      </c>
      <c r="C6" s="14">
        <v>45384</v>
      </c>
      <c r="D6" s="39" t="s">
        <v>31</v>
      </c>
      <c r="E6" s="15">
        <v>185</v>
      </c>
      <c r="F6" s="15">
        <v>194</v>
      </c>
      <c r="G6" s="15">
        <v>190</v>
      </c>
      <c r="H6" s="15">
        <v>187</v>
      </c>
      <c r="I6" s="15"/>
      <c r="J6" s="15"/>
      <c r="K6" s="18">
        <v>4</v>
      </c>
      <c r="L6" s="18">
        <v>756</v>
      </c>
      <c r="M6" s="19">
        <v>189</v>
      </c>
      <c r="N6" s="20">
        <v>9</v>
      </c>
      <c r="O6" s="21">
        <v>198</v>
      </c>
    </row>
    <row r="7" spans="1:17" x14ac:dyDescent="0.25">
      <c r="A7" s="12" t="s">
        <v>21</v>
      </c>
      <c r="B7" s="13" t="s">
        <v>30</v>
      </c>
      <c r="C7" s="14">
        <v>45393</v>
      </c>
      <c r="D7" s="36" t="s">
        <v>31</v>
      </c>
      <c r="E7" s="15">
        <v>189</v>
      </c>
      <c r="F7" s="15">
        <v>189</v>
      </c>
      <c r="G7" s="15">
        <v>193</v>
      </c>
      <c r="H7" s="15"/>
      <c r="I7" s="15"/>
      <c r="J7" s="15"/>
      <c r="K7" s="18">
        <v>3</v>
      </c>
      <c r="L7" s="18">
        <v>571</v>
      </c>
      <c r="M7" s="19">
        <v>190.33333333333334</v>
      </c>
      <c r="N7" s="20">
        <v>11</v>
      </c>
      <c r="O7" s="21">
        <v>201.33333333333334</v>
      </c>
    </row>
    <row r="8" spans="1:17" x14ac:dyDescent="0.25">
      <c r="A8" s="12" t="s">
        <v>21</v>
      </c>
      <c r="B8" s="13" t="s">
        <v>30</v>
      </c>
      <c r="C8" s="14">
        <v>45395</v>
      </c>
      <c r="D8" s="36" t="s">
        <v>31</v>
      </c>
      <c r="E8" s="15">
        <v>184</v>
      </c>
      <c r="F8" s="15">
        <v>185</v>
      </c>
      <c r="G8" s="15">
        <v>181</v>
      </c>
      <c r="H8" s="15">
        <v>189</v>
      </c>
      <c r="I8" s="15"/>
      <c r="J8" s="15"/>
      <c r="K8" s="18">
        <v>4</v>
      </c>
      <c r="L8" s="18">
        <v>739</v>
      </c>
      <c r="M8" s="19">
        <v>184.75</v>
      </c>
      <c r="N8" s="20">
        <v>8</v>
      </c>
      <c r="O8" s="21">
        <v>192.75</v>
      </c>
    </row>
    <row r="9" spans="1:17" x14ac:dyDescent="0.25">
      <c r="A9" s="12" t="s">
        <v>19</v>
      </c>
      <c r="B9" s="13" t="s">
        <v>30</v>
      </c>
      <c r="C9" s="14">
        <v>45407</v>
      </c>
      <c r="D9" s="36" t="s">
        <v>31</v>
      </c>
      <c r="E9" s="15">
        <v>188</v>
      </c>
      <c r="F9" s="15">
        <v>189</v>
      </c>
      <c r="G9" s="15">
        <v>180</v>
      </c>
      <c r="H9" s="15"/>
      <c r="I9" s="15"/>
      <c r="J9" s="15"/>
      <c r="K9" s="18">
        <v>3</v>
      </c>
      <c r="L9" s="18">
        <v>557</v>
      </c>
      <c r="M9" s="19">
        <v>185.66666666666666</v>
      </c>
      <c r="N9" s="20">
        <v>7</v>
      </c>
      <c r="O9" s="21">
        <v>192.66666666666666</v>
      </c>
    </row>
    <row r="10" spans="1:17" x14ac:dyDescent="0.25">
      <c r="A10" s="12" t="s">
        <v>19</v>
      </c>
      <c r="B10" s="13" t="s">
        <v>30</v>
      </c>
      <c r="C10" s="14">
        <v>45409</v>
      </c>
      <c r="D10" s="36" t="s">
        <v>31</v>
      </c>
      <c r="E10" s="15">
        <v>182</v>
      </c>
      <c r="F10" s="15">
        <v>189</v>
      </c>
      <c r="G10" s="15">
        <v>187</v>
      </c>
      <c r="H10" s="15">
        <v>185</v>
      </c>
      <c r="I10" s="15"/>
      <c r="J10" s="15"/>
      <c r="K10" s="18">
        <v>4</v>
      </c>
      <c r="L10" s="18">
        <v>743</v>
      </c>
      <c r="M10" s="19">
        <v>185.75</v>
      </c>
      <c r="N10" s="20">
        <v>9</v>
      </c>
      <c r="O10" s="21">
        <v>194.75</v>
      </c>
    </row>
    <row r="11" spans="1:17" x14ac:dyDescent="0.25">
      <c r="A11" s="12" t="s">
        <v>21</v>
      </c>
      <c r="B11" s="13" t="s">
        <v>30</v>
      </c>
      <c r="C11" s="14">
        <v>45410</v>
      </c>
      <c r="D11" s="36" t="s">
        <v>39</v>
      </c>
      <c r="E11" s="15">
        <v>197</v>
      </c>
      <c r="F11" s="15">
        <v>192</v>
      </c>
      <c r="G11" s="15">
        <v>190</v>
      </c>
      <c r="H11" s="15">
        <v>192</v>
      </c>
      <c r="I11" s="15">
        <v>191.001</v>
      </c>
      <c r="J11" s="15">
        <v>192</v>
      </c>
      <c r="K11" s="18">
        <v>6</v>
      </c>
      <c r="L11" s="18">
        <v>1154.001</v>
      </c>
      <c r="M11" s="19">
        <v>192.33349999999999</v>
      </c>
      <c r="N11" s="20">
        <v>26</v>
      </c>
      <c r="O11" s="21">
        <v>218.33349999999999</v>
      </c>
    </row>
    <row r="12" spans="1:17" x14ac:dyDescent="0.25">
      <c r="A12" s="12" t="s">
        <v>21</v>
      </c>
      <c r="B12" s="13" t="s">
        <v>30</v>
      </c>
      <c r="C12" s="14">
        <v>45419</v>
      </c>
      <c r="D12" s="36" t="s">
        <v>31</v>
      </c>
      <c r="E12" s="15">
        <v>193</v>
      </c>
      <c r="F12" s="15">
        <v>188</v>
      </c>
      <c r="G12" s="15">
        <v>183</v>
      </c>
      <c r="H12" s="15">
        <v>190.001</v>
      </c>
      <c r="I12" s="15"/>
      <c r="J12" s="15"/>
      <c r="K12" s="18">
        <v>4</v>
      </c>
      <c r="L12" s="18">
        <v>754.00099999999998</v>
      </c>
      <c r="M12" s="19">
        <v>188.50024999999999</v>
      </c>
      <c r="N12" s="20">
        <v>11</v>
      </c>
      <c r="O12" s="21">
        <v>199.50024999999999</v>
      </c>
    </row>
    <row r="13" spans="1:17" x14ac:dyDescent="0.25">
      <c r="A13" s="12" t="s">
        <v>21</v>
      </c>
      <c r="B13" s="13" t="s">
        <v>30</v>
      </c>
      <c r="C13" s="14">
        <v>45421</v>
      </c>
      <c r="D13" s="36" t="s">
        <v>31</v>
      </c>
      <c r="E13" s="15">
        <v>194</v>
      </c>
      <c r="F13" s="15">
        <v>191</v>
      </c>
      <c r="G13" s="15">
        <v>194</v>
      </c>
      <c r="H13" s="15"/>
      <c r="I13" s="15"/>
      <c r="J13" s="15"/>
      <c r="K13" s="18">
        <v>3</v>
      </c>
      <c r="L13" s="18">
        <v>579</v>
      </c>
      <c r="M13" s="19">
        <v>193</v>
      </c>
      <c r="N13" s="20">
        <v>11</v>
      </c>
      <c r="O13" s="21">
        <v>204</v>
      </c>
    </row>
    <row r="14" spans="1:17" x14ac:dyDescent="0.25">
      <c r="A14" s="12" t="s">
        <v>21</v>
      </c>
      <c r="B14" s="13" t="s">
        <v>30</v>
      </c>
      <c r="C14" s="14">
        <v>45423</v>
      </c>
      <c r="D14" s="36" t="s">
        <v>31</v>
      </c>
      <c r="E14" s="15">
        <v>185</v>
      </c>
      <c r="F14" s="15">
        <v>189</v>
      </c>
      <c r="G14" s="15">
        <v>190</v>
      </c>
      <c r="H14" s="15">
        <v>190</v>
      </c>
      <c r="I14" s="15"/>
      <c r="J14" s="15"/>
      <c r="K14" s="18">
        <v>4</v>
      </c>
      <c r="L14" s="18">
        <v>754</v>
      </c>
      <c r="M14" s="19">
        <v>188.5</v>
      </c>
      <c r="N14" s="20">
        <v>9</v>
      </c>
      <c r="O14" s="21">
        <v>197.5</v>
      </c>
    </row>
    <row r="15" spans="1:17" x14ac:dyDescent="0.25">
      <c r="A15" s="12" t="s">
        <v>21</v>
      </c>
      <c r="B15" s="13" t="s">
        <v>30</v>
      </c>
      <c r="C15" s="14">
        <v>45435</v>
      </c>
      <c r="D15" s="36" t="s">
        <v>31</v>
      </c>
      <c r="E15" s="15">
        <v>188</v>
      </c>
      <c r="F15" s="15">
        <v>190</v>
      </c>
      <c r="G15" s="15">
        <v>194</v>
      </c>
      <c r="H15" s="15"/>
      <c r="I15" s="15"/>
      <c r="J15" s="15"/>
      <c r="K15" s="18">
        <v>3</v>
      </c>
      <c r="L15" s="18">
        <v>572</v>
      </c>
      <c r="M15" s="19">
        <v>190.66666666666666</v>
      </c>
      <c r="N15" s="20">
        <v>9</v>
      </c>
      <c r="O15" s="21">
        <v>199.66666666666666</v>
      </c>
    </row>
    <row r="16" spans="1:17" x14ac:dyDescent="0.25">
      <c r="A16" s="12" t="s">
        <v>21</v>
      </c>
      <c r="B16" s="13" t="s">
        <v>30</v>
      </c>
      <c r="C16" s="14">
        <v>45437</v>
      </c>
      <c r="D16" s="36" t="s">
        <v>31</v>
      </c>
      <c r="E16" s="15">
        <v>195</v>
      </c>
      <c r="F16" s="15">
        <v>195</v>
      </c>
      <c r="G16" s="15">
        <v>192</v>
      </c>
      <c r="H16" s="15">
        <v>191</v>
      </c>
      <c r="I16" s="15"/>
      <c r="J16" s="15"/>
      <c r="K16" s="18">
        <v>4</v>
      </c>
      <c r="L16" s="18">
        <v>773</v>
      </c>
      <c r="M16" s="19">
        <v>193.25</v>
      </c>
      <c r="N16" s="20">
        <v>13</v>
      </c>
      <c r="O16" s="21">
        <v>206.25</v>
      </c>
    </row>
    <row r="17" spans="1:15" x14ac:dyDescent="0.25">
      <c r="A17" s="12" t="s">
        <v>21</v>
      </c>
      <c r="B17" s="13" t="s">
        <v>30</v>
      </c>
      <c r="C17" s="14">
        <v>45438</v>
      </c>
      <c r="D17" s="36" t="s">
        <v>39</v>
      </c>
      <c r="E17" s="15">
        <v>192</v>
      </c>
      <c r="F17" s="15">
        <v>191</v>
      </c>
      <c r="G17" s="15">
        <v>189</v>
      </c>
      <c r="H17" s="15">
        <v>197</v>
      </c>
      <c r="I17" s="15"/>
      <c r="J17" s="15"/>
      <c r="K17" s="18">
        <v>4</v>
      </c>
      <c r="L17" s="18">
        <v>769</v>
      </c>
      <c r="M17" s="19">
        <v>192.25</v>
      </c>
      <c r="N17" s="20">
        <v>11</v>
      </c>
      <c r="O17" s="21">
        <v>203.25</v>
      </c>
    </row>
    <row r="18" spans="1:15" x14ac:dyDescent="0.25">
      <c r="A18" s="12" t="s">
        <v>21</v>
      </c>
      <c r="B18" s="13" t="s">
        <v>30</v>
      </c>
      <c r="C18" s="14">
        <v>45451</v>
      </c>
      <c r="D18" s="36" t="s">
        <v>31</v>
      </c>
      <c r="E18" s="15">
        <v>183</v>
      </c>
      <c r="F18" s="15">
        <v>181</v>
      </c>
      <c r="G18" s="15">
        <v>182</v>
      </c>
      <c r="H18" s="15">
        <v>177</v>
      </c>
      <c r="I18" s="15"/>
      <c r="J18" s="15"/>
      <c r="K18" s="18">
        <v>4</v>
      </c>
      <c r="L18" s="18">
        <v>723</v>
      </c>
      <c r="M18" s="19">
        <v>180.75</v>
      </c>
      <c r="N18" s="20">
        <v>4</v>
      </c>
      <c r="O18" s="21">
        <v>184.75</v>
      </c>
    </row>
    <row r="19" spans="1:15" x14ac:dyDescent="0.25">
      <c r="A19" s="12" t="s">
        <v>21</v>
      </c>
      <c r="B19" s="13" t="s">
        <v>30</v>
      </c>
      <c r="C19" s="14">
        <v>45452</v>
      </c>
      <c r="D19" s="36" t="s">
        <v>39</v>
      </c>
      <c r="E19" s="15">
        <v>186</v>
      </c>
      <c r="F19" s="15">
        <v>193</v>
      </c>
      <c r="G19" s="15">
        <v>195</v>
      </c>
      <c r="H19" s="15">
        <v>195</v>
      </c>
      <c r="I19" s="15"/>
      <c r="J19" s="15"/>
      <c r="K19" s="18">
        <v>4</v>
      </c>
      <c r="L19" s="18">
        <v>769</v>
      </c>
      <c r="M19" s="19">
        <v>192.25</v>
      </c>
      <c r="N19" s="20">
        <v>13</v>
      </c>
      <c r="O19" s="21">
        <v>205.25</v>
      </c>
    </row>
    <row r="20" spans="1:15" x14ac:dyDescent="0.25">
      <c r="A20" s="12" t="s">
        <v>19</v>
      </c>
      <c r="B20" s="13" t="s">
        <v>30</v>
      </c>
      <c r="C20" s="14">
        <v>45456</v>
      </c>
      <c r="D20" s="36" t="s">
        <v>31</v>
      </c>
      <c r="E20" s="15">
        <v>193</v>
      </c>
      <c r="F20" s="15">
        <v>193</v>
      </c>
      <c r="G20" s="15">
        <v>190</v>
      </c>
      <c r="H20" s="15"/>
      <c r="I20" s="15"/>
      <c r="J20" s="15"/>
      <c r="K20" s="18">
        <v>3</v>
      </c>
      <c r="L20" s="18">
        <v>576</v>
      </c>
      <c r="M20" s="19">
        <v>192</v>
      </c>
      <c r="N20" s="20">
        <v>11</v>
      </c>
      <c r="O20" s="21">
        <v>203</v>
      </c>
    </row>
    <row r="21" spans="1:15" x14ac:dyDescent="0.25">
      <c r="A21" s="12" t="s">
        <v>19</v>
      </c>
      <c r="B21" s="13" t="s">
        <v>30</v>
      </c>
      <c r="C21" s="14">
        <v>45470</v>
      </c>
      <c r="D21" s="36" t="s">
        <v>31</v>
      </c>
      <c r="E21" s="15">
        <v>192</v>
      </c>
      <c r="F21" s="15">
        <v>198</v>
      </c>
      <c r="G21" s="15">
        <v>195</v>
      </c>
      <c r="H21" s="15"/>
      <c r="I21" s="15"/>
      <c r="J21" s="15"/>
      <c r="K21" s="18">
        <v>3</v>
      </c>
      <c r="L21" s="18">
        <v>585</v>
      </c>
      <c r="M21" s="19">
        <v>195</v>
      </c>
      <c r="N21" s="20">
        <v>11</v>
      </c>
      <c r="O21" s="21">
        <v>206</v>
      </c>
    </row>
    <row r="22" spans="1:15" x14ac:dyDescent="0.25">
      <c r="A22" s="12" t="s">
        <v>21</v>
      </c>
      <c r="B22" s="13" t="s">
        <v>30</v>
      </c>
      <c r="C22" s="14">
        <v>45472</v>
      </c>
      <c r="D22" s="36" t="s">
        <v>31</v>
      </c>
      <c r="E22" s="15">
        <v>191</v>
      </c>
      <c r="F22" s="15">
        <v>193</v>
      </c>
      <c r="G22" s="15">
        <v>191</v>
      </c>
      <c r="H22" s="15">
        <v>185</v>
      </c>
      <c r="I22" s="15">
        <v>195</v>
      </c>
      <c r="J22" s="15">
        <v>188</v>
      </c>
      <c r="K22" s="18">
        <v>6</v>
      </c>
      <c r="L22" s="18">
        <v>1143</v>
      </c>
      <c r="M22" s="19">
        <v>190.5</v>
      </c>
      <c r="N22" s="20">
        <v>30</v>
      </c>
      <c r="O22" s="21">
        <v>220.5</v>
      </c>
    </row>
    <row r="23" spans="1:15" x14ac:dyDescent="0.25">
      <c r="A23" s="12" t="s">
        <v>21</v>
      </c>
      <c r="B23" s="13" t="s">
        <v>30</v>
      </c>
      <c r="C23" s="14">
        <v>45484</v>
      </c>
      <c r="D23" s="36" t="s">
        <v>31</v>
      </c>
      <c r="E23" s="15">
        <v>191</v>
      </c>
      <c r="F23" s="15">
        <v>191</v>
      </c>
      <c r="G23" s="15">
        <v>194</v>
      </c>
      <c r="H23" s="15"/>
      <c r="I23" s="15"/>
      <c r="J23" s="15"/>
      <c r="K23" s="18">
        <v>3</v>
      </c>
      <c r="L23" s="18">
        <v>576</v>
      </c>
      <c r="M23" s="19">
        <v>192</v>
      </c>
      <c r="N23" s="20">
        <v>11</v>
      </c>
      <c r="O23" s="21">
        <v>203</v>
      </c>
    </row>
    <row r="24" spans="1:15" x14ac:dyDescent="0.25">
      <c r="A24" s="12" t="s">
        <v>21</v>
      </c>
      <c r="B24" s="13" t="s">
        <v>30</v>
      </c>
      <c r="C24" s="14">
        <v>45486</v>
      </c>
      <c r="D24" s="36" t="s">
        <v>31</v>
      </c>
      <c r="E24" s="15">
        <v>192</v>
      </c>
      <c r="F24" s="15">
        <v>181</v>
      </c>
      <c r="G24" s="15">
        <v>191</v>
      </c>
      <c r="H24" s="15">
        <v>188</v>
      </c>
      <c r="I24" s="15"/>
      <c r="J24" s="15"/>
      <c r="K24" s="18">
        <v>4</v>
      </c>
      <c r="L24" s="18">
        <v>752</v>
      </c>
      <c r="M24" s="19">
        <v>188</v>
      </c>
      <c r="N24" s="20">
        <v>9</v>
      </c>
      <c r="O24" s="21">
        <v>197</v>
      </c>
    </row>
    <row r="25" spans="1:15" x14ac:dyDescent="0.25">
      <c r="A25" s="12" t="s">
        <v>21</v>
      </c>
      <c r="B25" s="13" t="s">
        <v>30</v>
      </c>
      <c r="C25" s="14">
        <v>45487</v>
      </c>
      <c r="D25" s="36" t="s">
        <v>39</v>
      </c>
      <c r="E25" s="15">
        <v>183</v>
      </c>
      <c r="F25" s="15">
        <v>180</v>
      </c>
      <c r="G25" s="15">
        <v>192</v>
      </c>
      <c r="H25" s="15">
        <v>183</v>
      </c>
      <c r="I25" s="15"/>
      <c r="J25" s="15"/>
      <c r="K25" s="18">
        <v>4</v>
      </c>
      <c r="L25" s="18">
        <v>738</v>
      </c>
      <c r="M25" s="19">
        <v>184.5</v>
      </c>
      <c r="N25" s="20">
        <v>5</v>
      </c>
      <c r="O25" s="21">
        <v>189.5</v>
      </c>
    </row>
    <row r="26" spans="1:15" x14ac:dyDescent="0.25">
      <c r="A26" s="12" t="s">
        <v>21</v>
      </c>
      <c r="B26" s="13" t="s">
        <v>30</v>
      </c>
      <c r="C26" s="14">
        <v>45514</v>
      </c>
      <c r="D26" s="39" t="s">
        <v>22</v>
      </c>
      <c r="E26" s="15">
        <v>191</v>
      </c>
      <c r="F26" s="15">
        <v>196</v>
      </c>
      <c r="G26" s="15">
        <v>194</v>
      </c>
      <c r="H26" s="15">
        <v>189</v>
      </c>
      <c r="I26" s="15">
        <v>194</v>
      </c>
      <c r="J26" s="15">
        <v>199</v>
      </c>
      <c r="K26" s="18">
        <v>6</v>
      </c>
      <c r="L26" s="18">
        <v>1163</v>
      </c>
      <c r="M26" s="19">
        <v>193.83333333333334</v>
      </c>
      <c r="N26" s="20">
        <v>14</v>
      </c>
      <c r="O26" s="21">
        <v>207.83333333333334</v>
      </c>
    </row>
    <row r="27" spans="1:15" x14ac:dyDescent="0.25">
      <c r="A27" s="12" t="s">
        <v>21</v>
      </c>
      <c r="B27" s="13" t="s">
        <v>30</v>
      </c>
      <c r="C27" s="14">
        <v>45526</v>
      </c>
      <c r="D27" s="36" t="s">
        <v>31</v>
      </c>
      <c r="E27" s="15">
        <v>183</v>
      </c>
      <c r="F27" s="15">
        <v>189</v>
      </c>
      <c r="G27" s="15">
        <v>187</v>
      </c>
      <c r="H27" s="15"/>
      <c r="I27" s="15"/>
      <c r="J27" s="15"/>
      <c r="K27" s="18">
        <v>3</v>
      </c>
      <c r="L27" s="18">
        <v>559</v>
      </c>
      <c r="M27" s="19">
        <v>186.33333333333334</v>
      </c>
      <c r="N27" s="20">
        <v>6</v>
      </c>
      <c r="O27" s="21">
        <v>192.33333333333334</v>
      </c>
    </row>
    <row r="28" spans="1:15" x14ac:dyDescent="0.25">
      <c r="A28" s="12" t="s">
        <v>21</v>
      </c>
      <c r="B28" s="13" t="s">
        <v>30</v>
      </c>
      <c r="C28" s="14">
        <v>45528</v>
      </c>
      <c r="D28" s="36" t="s">
        <v>31</v>
      </c>
      <c r="E28" s="15">
        <v>188</v>
      </c>
      <c r="F28" s="15">
        <v>193</v>
      </c>
      <c r="G28" s="15">
        <v>186</v>
      </c>
      <c r="H28" s="15">
        <v>191</v>
      </c>
      <c r="I28" s="15"/>
      <c r="J28" s="15"/>
      <c r="K28" s="18">
        <v>4</v>
      </c>
      <c r="L28" s="18">
        <v>758</v>
      </c>
      <c r="M28" s="19">
        <v>189.5</v>
      </c>
      <c r="N28" s="20">
        <v>6</v>
      </c>
      <c r="O28" s="21">
        <v>195.5</v>
      </c>
    </row>
    <row r="29" spans="1:15" x14ac:dyDescent="0.25">
      <c r="A29" s="12" t="s">
        <v>21</v>
      </c>
      <c r="B29" s="13" t="s">
        <v>30</v>
      </c>
      <c r="C29" s="14">
        <v>45549</v>
      </c>
      <c r="D29" s="39" t="s">
        <v>50</v>
      </c>
      <c r="E29" s="15">
        <v>192</v>
      </c>
      <c r="F29" s="15">
        <v>191</v>
      </c>
      <c r="G29" s="15">
        <v>191</v>
      </c>
      <c r="H29" s="15">
        <v>189</v>
      </c>
      <c r="I29" s="15">
        <v>192</v>
      </c>
      <c r="J29" s="15">
        <v>192</v>
      </c>
      <c r="K29" s="18">
        <v>6</v>
      </c>
      <c r="L29" s="18">
        <v>1147</v>
      </c>
      <c r="M29" s="19">
        <v>191.16666666666666</v>
      </c>
      <c r="N29" s="20">
        <v>4</v>
      </c>
      <c r="O29" s="21">
        <v>195.16666666666666</v>
      </c>
    </row>
    <row r="30" spans="1:15" x14ac:dyDescent="0.25">
      <c r="A30" s="12" t="s">
        <v>21</v>
      </c>
      <c r="B30" s="13" t="s">
        <v>30</v>
      </c>
      <c r="C30" s="14">
        <v>45552</v>
      </c>
      <c r="D30" s="36" t="s">
        <v>31</v>
      </c>
      <c r="E30" s="15">
        <v>183</v>
      </c>
      <c r="F30" s="15">
        <v>191</v>
      </c>
      <c r="G30" s="15">
        <v>191</v>
      </c>
      <c r="H30" s="15">
        <v>192</v>
      </c>
      <c r="I30" s="15"/>
      <c r="J30" s="15"/>
      <c r="K30" s="18">
        <v>4</v>
      </c>
      <c r="L30" s="18">
        <v>757</v>
      </c>
      <c r="M30" s="19">
        <v>189.25</v>
      </c>
      <c r="N30" s="20">
        <v>9</v>
      </c>
      <c r="O30" s="21">
        <v>198.25</v>
      </c>
    </row>
    <row r="31" spans="1:15" x14ac:dyDescent="0.25">
      <c r="A31" s="12" t="s">
        <v>21</v>
      </c>
      <c r="B31" s="13" t="s">
        <v>30</v>
      </c>
      <c r="C31" s="14">
        <v>45561</v>
      </c>
      <c r="D31" s="36" t="s">
        <v>31</v>
      </c>
      <c r="E31" s="15">
        <v>191</v>
      </c>
      <c r="F31" s="15">
        <v>193</v>
      </c>
      <c r="G31" s="15">
        <v>194</v>
      </c>
      <c r="H31" s="15"/>
      <c r="I31" s="15"/>
      <c r="J31" s="15"/>
      <c r="K31" s="18">
        <v>3</v>
      </c>
      <c r="L31" s="18">
        <v>578</v>
      </c>
      <c r="M31" s="19">
        <v>192.66666666666666</v>
      </c>
      <c r="N31" s="20">
        <v>11</v>
      </c>
      <c r="O31" s="21">
        <v>203.66666666666666</v>
      </c>
    </row>
    <row r="32" spans="1:15" x14ac:dyDescent="0.25">
      <c r="A32" s="12" t="s">
        <v>21</v>
      </c>
      <c r="B32" s="13" t="s">
        <v>30</v>
      </c>
      <c r="C32" s="14">
        <v>45564</v>
      </c>
      <c r="D32" s="36" t="s">
        <v>39</v>
      </c>
      <c r="E32" s="15">
        <v>188</v>
      </c>
      <c r="F32" s="15">
        <v>192</v>
      </c>
      <c r="G32" s="15">
        <v>196</v>
      </c>
      <c r="H32" s="15">
        <v>191</v>
      </c>
      <c r="I32" s="15"/>
      <c r="J32" s="15"/>
      <c r="K32" s="18">
        <v>4</v>
      </c>
      <c r="L32" s="18">
        <v>767</v>
      </c>
      <c r="M32" s="19">
        <v>191.75</v>
      </c>
      <c r="N32" s="20">
        <v>13</v>
      </c>
      <c r="O32" s="21">
        <v>204.75</v>
      </c>
    </row>
    <row r="33" spans="1:15" x14ac:dyDescent="0.25">
      <c r="A33" s="12" t="s">
        <v>21</v>
      </c>
      <c r="B33" s="13" t="s">
        <v>30</v>
      </c>
      <c r="C33" s="14">
        <v>45566</v>
      </c>
      <c r="D33" s="36" t="s">
        <v>31</v>
      </c>
      <c r="E33" s="15">
        <v>192</v>
      </c>
      <c r="F33" s="15">
        <v>192</v>
      </c>
      <c r="G33" s="15">
        <v>191</v>
      </c>
      <c r="H33" s="15">
        <v>190</v>
      </c>
      <c r="I33" s="15"/>
      <c r="J33" s="15"/>
      <c r="K33" s="18">
        <v>4</v>
      </c>
      <c r="L33" s="18">
        <v>765</v>
      </c>
      <c r="M33" s="19">
        <v>191.25</v>
      </c>
      <c r="N33" s="20">
        <v>11</v>
      </c>
      <c r="O33" s="21">
        <v>202.25</v>
      </c>
    </row>
    <row r="34" spans="1:15" x14ac:dyDescent="0.25">
      <c r="A34" s="12" t="s">
        <v>21</v>
      </c>
      <c r="B34" s="13" t="s">
        <v>30</v>
      </c>
      <c r="C34" s="14">
        <v>45578</v>
      </c>
      <c r="D34" s="36" t="s">
        <v>39</v>
      </c>
      <c r="E34" s="15">
        <v>196</v>
      </c>
      <c r="F34" s="15">
        <v>193</v>
      </c>
      <c r="G34" s="15">
        <v>196</v>
      </c>
      <c r="H34" s="15">
        <v>191</v>
      </c>
      <c r="I34" s="15">
        <v>195</v>
      </c>
      <c r="J34" s="15">
        <v>190</v>
      </c>
      <c r="K34" s="18">
        <v>6</v>
      </c>
      <c r="L34" s="18">
        <v>1161</v>
      </c>
      <c r="M34" s="19">
        <v>193.5</v>
      </c>
      <c r="N34" s="20">
        <v>16</v>
      </c>
      <c r="O34" s="21">
        <v>209.5</v>
      </c>
    </row>
    <row r="35" spans="1:15" x14ac:dyDescent="0.25">
      <c r="A35" s="12" t="s">
        <v>19</v>
      </c>
      <c r="B35" s="13" t="s">
        <v>30</v>
      </c>
      <c r="C35" s="14">
        <v>45585</v>
      </c>
      <c r="D35" s="36" t="s">
        <v>31</v>
      </c>
      <c r="E35" s="15">
        <v>192</v>
      </c>
      <c r="F35" s="15">
        <v>192</v>
      </c>
      <c r="G35" s="15">
        <v>188</v>
      </c>
      <c r="H35" s="15">
        <v>187</v>
      </c>
      <c r="I35" s="15">
        <v>192</v>
      </c>
      <c r="J35" s="15">
        <v>191</v>
      </c>
      <c r="K35" s="18">
        <v>6</v>
      </c>
      <c r="L35" s="18">
        <v>1142</v>
      </c>
      <c r="M35" s="19">
        <v>190.33333333333334</v>
      </c>
      <c r="N35" s="20">
        <v>34</v>
      </c>
      <c r="O35" s="21">
        <v>224.33333333333334</v>
      </c>
    </row>
    <row r="36" spans="1:15" x14ac:dyDescent="0.25">
      <c r="A36" s="23"/>
      <c r="B36" s="24"/>
      <c r="C36" s="25"/>
      <c r="D36" s="26"/>
      <c r="E36" s="27"/>
      <c r="F36" s="27"/>
      <c r="G36" s="27"/>
      <c r="H36" s="27"/>
      <c r="I36" s="27"/>
      <c r="J36" s="27"/>
      <c r="K36" s="28"/>
      <c r="L36" s="28"/>
      <c r="M36" s="29"/>
      <c r="N36" s="30"/>
      <c r="O36" s="31"/>
    </row>
    <row r="37" spans="1:15" x14ac:dyDescent="0.25">
      <c r="K37" s="8">
        <f>SUM(K2:K36)</f>
        <v>139</v>
      </c>
      <c r="L37" s="8">
        <f>SUM(L2:L36)</f>
        <v>26416.012999999999</v>
      </c>
      <c r="M37" s="7">
        <f>SUM(L37/K37)</f>
        <v>190.04325899280576</v>
      </c>
      <c r="N37" s="8">
        <f>SUM(N2:N36)</f>
        <v>390</v>
      </c>
      <c r="O37" s="11">
        <f>SUM(M37+N37)</f>
        <v>580.0432589928057</v>
      </c>
    </row>
  </sheetData>
  <protectedRanges>
    <protectedRange algorithmName="SHA-512" hashValue="ON39YdpmFHfN9f47KpiRvqrKx0V9+erV1CNkpWzYhW/Qyc6aT8rEyCrvauWSYGZK2ia3o7vd3akF07acHAFpOA==" saltValue="yVW9XmDwTqEnmpSGai0KYg==" spinCount="100000" sqref="B36:C36 I36:J36" name="Range1_20_1_1"/>
    <protectedRange algorithmName="SHA-512" hashValue="ON39YdpmFHfN9f47KpiRvqrKx0V9+erV1CNkpWzYhW/Qyc6aT8rEyCrvauWSYGZK2ia3o7vd3akF07acHAFpOA==" saltValue="yVW9XmDwTqEnmpSGai0KYg==" spinCount="100000" sqref="D36" name="Range1_1_15_1"/>
    <protectedRange algorithmName="SHA-512" hashValue="ON39YdpmFHfN9f47KpiRvqrKx0V9+erV1CNkpWzYhW/Qyc6aT8rEyCrvauWSYGZK2ia3o7vd3akF07acHAFpOA==" saltValue="yVW9XmDwTqEnmpSGai0KYg==" spinCount="100000" sqref="E36:H36" name="Range1_3_4_1_1"/>
    <protectedRange algorithmName="SHA-512" hashValue="ON39YdpmFHfN9f47KpiRvqrKx0V9+erV1CNkpWzYhW/Qyc6aT8rEyCrvauWSYGZK2ia3o7vd3akF07acHAFpOA==" saltValue="yVW9XmDwTqEnmpSGai0KYg==" spinCount="100000" sqref="E4:J4 B4:C4" name="Range1_4"/>
    <protectedRange algorithmName="SHA-512" hashValue="ON39YdpmFHfN9f47KpiRvqrKx0V9+erV1CNkpWzYhW/Qyc6aT8rEyCrvauWSYGZK2ia3o7vd3akF07acHAFpOA==" saltValue="yVW9XmDwTqEnmpSGai0KYg==" spinCount="100000" sqref="D4" name="Range1_1_2"/>
    <protectedRange algorithmName="SHA-512" hashValue="ON39YdpmFHfN9f47KpiRvqrKx0V9+erV1CNkpWzYhW/Qyc6aT8rEyCrvauWSYGZK2ia3o7vd3akF07acHAFpOA==" saltValue="yVW9XmDwTqEnmpSGai0KYg==" spinCount="100000" sqref="E5:J5 B5:C5" name="Range1_8"/>
    <protectedRange algorithmName="SHA-512" hashValue="ON39YdpmFHfN9f47KpiRvqrKx0V9+erV1CNkpWzYhW/Qyc6aT8rEyCrvauWSYGZK2ia3o7vd3akF07acHAFpOA==" saltValue="yVW9XmDwTqEnmpSGai0KYg==" spinCount="100000" sqref="D5" name="Range1_1_6"/>
    <protectedRange algorithmName="SHA-512" hashValue="ON39YdpmFHfN9f47KpiRvqrKx0V9+erV1CNkpWzYhW/Qyc6aT8rEyCrvauWSYGZK2ia3o7vd3akF07acHAFpOA==" saltValue="yVW9XmDwTqEnmpSGai0KYg==" spinCount="100000" sqref="B31:C32 E31:J32" name="Range1_18"/>
    <protectedRange algorithmName="SHA-512" hashValue="ON39YdpmFHfN9f47KpiRvqrKx0V9+erV1CNkpWzYhW/Qyc6aT8rEyCrvauWSYGZK2ia3o7vd3akF07acHAFpOA==" saltValue="yVW9XmDwTqEnmpSGai0KYg==" spinCount="100000" sqref="D31:D32" name="Range1_1_18"/>
  </protectedRanges>
  <conditionalFormatting sqref="E36">
    <cfRule type="top10" dxfId="95" priority="7" rank="1"/>
  </conditionalFormatting>
  <conditionalFormatting sqref="E36:J36">
    <cfRule type="cellIs" dxfId="94" priority="1" operator="greaterThanOrEqual">
      <formula>200</formula>
    </cfRule>
  </conditionalFormatting>
  <conditionalFormatting sqref="F36">
    <cfRule type="top10" dxfId="93" priority="6" rank="1"/>
  </conditionalFormatting>
  <conditionalFormatting sqref="G36">
    <cfRule type="top10" dxfId="92" priority="5" rank="1"/>
  </conditionalFormatting>
  <conditionalFormatting sqref="H36">
    <cfRule type="top10" dxfId="91" priority="4" rank="1"/>
  </conditionalFormatting>
  <conditionalFormatting sqref="I36">
    <cfRule type="top10" dxfId="90" priority="3" rank="1"/>
    <cfRule type="top10" dxfId="89" priority="8" rank="1"/>
  </conditionalFormatting>
  <conditionalFormatting sqref="J36">
    <cfRule type="top10" dxfId="88" priority="2" rank="1"/>
  </conditionalFormatting>
  <hyperlinks>
    <hyperlink ref="Q1" location="'National Rankings'!A1" display="Back to Ranking" xr:uid="{C0A18C21-FA1E-496E-883B-34E2E42DE0D7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3EB2FB3-C6CB-46DA-BECF-C0E4C5EDC6CC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047FD-F896-42D2-BA15-090E0B05B9CF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20</v>
      </c>
    </row>
    <row r="2" spans="1:17" x14ac:dyDescent="0.25">
      <c r="A2" s="12" t="s">
        <v>21</v>
      </c>
      <c r="B2" s="13" t="s">
        <v>133</v>
      </c>
      <c r="C2" s="14">
        <v>45592</v>
      </c>
      <c r="D2" s="36" t="s">
        <v>39</v>
      </c>
      <c r="E2" s="15">
        <v>183</v>
      </c>
      <c r="F2" s="15">
        <v>181</v>
      </c>
      <c r="G2" s="15">
        <v>184</v>
      </c>
      <c r="H2" s="15">
        <v>183</v>
      </c>
      <c r="I2" s="15"/>
      <c r="J2" s="15"/>
      <c r="K2" s="18">
        <v>4</v>
      </c>
      <c r="L2" s="18">
        <v>731</v>
      </c>
      <c r="M2" s="19">
        <v>182.75</v>
      </c>
      <c r="N2" s="20">
        <v>4</v>
      </c>
      <c r="O2" s="21">
        <v>186.75</v>
      </c>
    </row>
    <row r="3" spans="1:17" x14ac:dyDescent="0.25">
      <c r="A3" s="23"/>
      <c r="B3" s="24"/>
      <c r="C3" s="25"/>
      <c r="D3" s="26"/>
      <c r="E3" s="27"/>
      <c r="F3" s="27"/>
      <c r="G3" s="27"/>
      <c r="H3" s="27"/>
      <c r="I3" s="27"/>
      <c r="J3" s="27"/>
      <c r="K3" s="28"/>
      <c r="L3" s="28"/>
      <c r="M3" s="29"/>
      <c r="N3" s="30"/>
      <c r="O3" s="31"/>
    </row>
    <row r="4" spans="1:17" x14ac:dyDescent="0.25">
      <c r="K4" s="8">
        <f>SUM(K2:K3)</f>
        <v>4</v>
      </c>
      <c r="L4" s="8">
        <f>SUM(L2:L3)</f>
        <v>731</v>
      </c>
      <c r="M4" s="7">
        <f>SUM(L4/K4)</f>
        <v>182.75</v>
      </c>
      <c r="N4" s="8">
        <f>SUM(N2:N3)</f>
        <v>4</v>
      </c>
      <c r="O4" s="11">
        <f>SUM(M4+N4)</f>
        <v>186.75</v>
      </c>
    </row>
  </sheetData>
  <protectedRanges>
    <protectedRange algorithmName="SHA-512" hashValue="ON39YdpmFHfN9f47KpiRvqrKx0V9+erV1CNkpWzYhW/Qyc6aT8rEyCrvauWSYGZK2ia3o7vd3akF07acHAFpOA==" saltValue="yVW9XmDwTqEnmpSGai0KYg==" spinCount="100000" sqref="B3:C3 I3:J3" name="Range1_20_1_1"/>
    <protectedRange algorithmName="SHA-512" hashValue="ON39YdpmFHfN9f47KpiRvqrKx0V9+erV1CNkpWzYhW/Qyc6aT8rEyCrvauWSYGZK2ia3o7vd3akF07acHAFpOA==" saltValue="yVW9XmDwTqEnmpSGai0KYg==" spinCount="100000" sqref="D3" name="Range1_1_15_1"/>
    <protectedRange algorithmName="SHA-512" hashValue="ON39YdpmFHfN9f47KpiRvqrKx0V9+erV1CNkpWzYhW/Qyc6aT8rEyCrvauWSYGZK2ia3o7vd3akF07acHAFpOA==" saltValue="yVW9XmDwTqEnmpSGai0KYg==" spinCount="100000" sqref="E3:H3" name="Range1_3_4_1_1"/>
    <protectedRange algorithmName="SHA-512" hashValue="ON39YdpmFHfN9f47KpiRvqrKx0V9+erV1CNkpWzYhW/Qyc6aT8rEyCrvauWSYGZK2ia3o7vd3akF07acHAFpOA==" saltValue="yVW9XmDwTqEnmpSGai0KYg==" spinCount="100000" sqref="B2:C2" name="Range1_5_2_1"/>
    <protectedRange algorithmName="SHA-512" hashValue="ON39YdpmFHfN9f47KpiRvqrKx0V9+erV1CNkpWzYhW/Qyc6aT8rEyCrvauWSYGZK2ia3o7vd3akF07acHAFpOA==" saltValue="yVW9XmDwTqEnmpSGai0KYg==" spinCount="100000" sqref="D2" name="Range1_1_3_1_1"/>
  </protectedRanges>
  <conditionalFormatting sqref="E3">
    <cfRule type="top10" dxfId="87" priority="7" rank="1"/>
  </conditionalFormatting>
  <conditionalFormatting sqref="E3:J3">
    <cfRule type="cellIs" dxfId="86" priority="1" operator="greaterThanOrEqual">
      <formula>200</formula>
    </cfRule>
  </conditionalFormatting>
  <conditionalFormatting sqref="F3">
    <cfRule type="top10" dxfId="85" priority="6" rank="1"/>
  </conditionalFormatting>
  <conditionalFormatting sqref="G3">
    <cfRule type="top10" dxfId="84" priority="5" rank="1"/>
  </conditionalFormatting>
  <conditionalFormatting sqref="H3">
    <cfRule type="top10" dxfId="83" priority="4" rank="1"/>
  </conditionalFormatting>
  <conditionalFormatting sqref="I3">
    <cfRule type="top10" dxfId="82" priority="3" rank="1"/>
    <cfRule type="top10" dxfId="81" priority="8" rank="1"/>
  </conditionalFormatting>
  <conditionalFormatting sqref="J3">
    <cfRule type="top10" dxfId="80" priority="2" rank="1"/>
  </conditionalFormatting>
  <hyperlinks>
    <hyperlink ref="Q1" location="'National Rankings'!A1" display="Back to Ranking" xr:uid="{3FE10BF9-831F-4EC4-8D97-DC1524FCA738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36E0C68-0BDA-4270-ACF9-8E3344A82257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F262F-14D6-4D72-86A4-17F50D9D841D}">
  <dimension ref="A1:Q7"/>
  <sheetViews>
    <sheetView workbookViewId="0">
      <selection activeCell="K8" sqref="K8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20</v>
      </c>
    </row>
    <row r="2" spans="1:17" x14ac:dyDescent="0.25">
      <c r="A2" s="12" t="s">
        <v>21</v>
      </c>
      <c r="B2" s="13" t="s">
        <v>68</v>
      </c>
      <c r="C2" s="14">
        <v>45416</v>
      </c>
      <c r="D2" s="36" t="s">
        <v>49</v>
      </c>
      <c r="E2" s="15">
        <v>194</v>
      </c>
      <c r="F2" s="15">
        <v>197</v>
      </c>
      <c r="G2" s="15">
        <v>198</v>
      </c>
      <c r="H2" s="15">
        <v>195</v>
      </c>
      <c r="I2" s="15">
        <v>196</v>
      </c>
      <c r="J2" s="15"/>
      <c r="K2" s="18">
        <f>COUNT(E2:J2)</f>
        <v>5</v>
      </c>
      <c r="L2" s="18">
        <f>SUM(E2:J2)</f>
        <v>980</v>
      </c>
      <c r="M2" s="19">
        <f>IFERROR(L2/K2,0)</f>
        <v>196</v>
      </c>
      <c r="N2" s="20">
        <v>6</v>
      </c>
      <c r="O2" s="21">
        <v>202</v>
      </c>
    </row>
    <row r="3" spans="1:17" x14ac:dyDescent="0.25">
      <c r="A3" s="12" t="s">
        <v>21</v>
      </c>
      <c r="B3" s="13" t="s">
        <v>68</v>
      </c>
      <c r="C3" s="14">
        <v>45479</v>
      </c>
      <c r="D3" s="36" t="s">
        <v>49</v>
      </c>
      <c r="E3" s="15">
        <v>194</v>
      </c>
      <c r="F3" s="15">
        <v>198</v>
      </c>
      <c r="G3" s="15">
        <v>197</v>
      </c>
      <c r="H3" s="15">
        <v>195</v>
      </c>
      <c r="I3" s="15">
        <v>198</v>
      </c>
      <c r="J3" s="15">
        <v>196</v>
      </c>
      <c r="K3" s="18">
        <v>6</v>
      </c>
      <c r="L3" s="18">
        <v>1178</v>
      </c>
      <c r="M3" s="19">
        <v>196.33333333333334</v>
      </c>
      <c r="N3" s="20">
        <v>22</v>
      </c>
      <c r="O3" s="21">
        <v>218.33333333333334</v>
      </c>
    </row>
    <row r="4" spans="1:17" x14ac:dyDescent="0.25">
      <c r="A4" s="12" t="s">
        <v>21</v>
      </c>
      <c r="B4" s="13" t="s">
        <v>68</v>
      </c>
      <c r="C4" s="14">
        <v>45535</v>
      </c>
      <c r="D4" s="39" t="s">
        <v>49</v>
      </c>
      <c r="E4" s="41">
        <v>196</v>
      </c>
      <c r="F4" s="43">
        <v>195</v>
      </c>
      <c r="G4" s="41">
        <v>195</v>
      </c>
      <c r="H4" s="41">
        <v>194</v>
      </c>
      <c r="I4" s="41">
        <v>195</v>
      </c>
      <c r="J4" s="41">
        <v>196</v>
      </c>
      <c r="K4" s="18">
        <v>6</v>
      </c>
      <c r="L4" s="18">
        <v>1171</v>
      </c>
      <c r="M4" s="19">
        <v>195.16666666666666</v>
      </c>
      <c r="N4" s="20">
        <v>8</v>
      </c>
      <c r="O4" s="21">
        <v>203.16666666666666</v>
      </c>
    </row>
    <row r="5" spans="1:17" x14ac:dyDescent="0.25">
      <c r="A5" s="12" t="s">
        <v>21</v>
      </c>
      <c r="B5" s="13" t="s">
        <v>68</v>
      </c>
      <c r="C5" s="14">
        <v>45545</v>
      </c>
      <c r="D5" s="36" t="s">
        <v>49</v>
      </c>
      <c r="E5" s="15">
        <v>195</v>
      </c>
      <c r="F5" s="15">
        <v>197.001</v>
      </c>
      <c r="G5" s="15">
        <v>197</v>
      </c>
      <c r="H5" s="15"/>
      <c r="I5" s="15"/>
      <c r="J5" s="15"/>
      <c r="K5" s="18">
        <v>3</v>
      </c>
      <c r="L5" s="18">
        <v>589.00099999999998</v>
      </c>
      <c r="M5" s="19">
        <v>196.33366666666666</v>
      </c>
      <c r="N5" s="20">
        <v>4</v>
      </c>
      <c r="O5" s="21">
        <v>200.33366666666666</v>
      </c>
    </row>
    <row r="6" spans="1:17" x14ac:dyDescent="0.25">
      <c r="A6" s="23"/>
      <c r="B6" s="24"/>
      <c r="C6" s="25"/>
      <c r="D6" s="26"/>
      <c r="E6" s="27"/>
      <c r="F6" s="27"/>
      <c r="G6" s="27"/>
      <c r="H6" s="27"/>
      <c r="I6" s="27"/>
      <c r="J6" s="27"/>
      <c r="K6" s="28"/>
      <c r="L6" s="28"/>
      <c r="M6" s="29"/>
      <c r="N6" s="30"/>
      <c r="O6" s="31"/>
    </row>
    <row r="7" spans="1:17" x14ac:dyDescent="0.25">
      <c r="K7" s="8">
        <f>SUM(K2:K6)</f>
        <v>20</v>
      </c>
      <c r="L7" s="8">
        <f>SUM(L2:L6)</f>
        <v>3918.0010000000002</v>
      </c>
      <c r="M7" s="7">
        <f>SUM(L7/K7)</f>
        <v>195.90005000000002</v>
      </c>
      <c r="N7" s="8">
        <f>SUM(N2:N6)</f>
        <v>40</v>
      </c>
      <c r="O7" s="11">
        <f>SUM(M7+N7)</f>
        <v>235.90005000000002</v>
      </c>
    </row>
  </sheetData>
  <protectedRanges>
    <protectedRange algorithmName="SHA-512" hashValue="ON39YdpmFHfN9f47KpiRvqrKx0V9+erV1CNkpWzYhW/Qyc6aT8rEyCrvauWSYGZK2ia3o7vd3akF07acHAFpOA==" saltValue="yVW9XmDwTqEnmpSGai0KYg==" spinCount="100000" sqref="B6:C6 I6:J6" name="Range1_20_1_1"/>
    <protectedRange algorithmName="SHA-512" hashValue="ON39YdpmFHfN9f47KpiRvqrKx0V9+erV1CNkpWzYhW/Qyc6aT8rEyCrvauWSYGZK2ia3o7vd3akF07acHAFpOA==" saltValue="yVW9XmDwTqEnmpSGai0KYg==" spinCount="100000" sqref="D6" name="Range1_1_15_1"/>
    <protectedRange algorithmName="SHA-512" hashValue="ON39YdpmFHfN9f47KpiRvqrKx0V9+erV1CNkpWzYhW/Qyc6aT8rEyCrvauWSYGZK2ia3o7vd3akF07acHAFpOA==" saltValue="yVW9XmDwTqEnmpSGai0KYg==" spinCount="100000" sqref="E6:H6" name="Range1_3_4_1_1"/>
    <protectedRange algorithmName="SHA-512" hashValue="ON39YdpmFHfN9f47KpiRvqrKx0V9+erV1CNkpWzYhW/Qyc6aT8rEyCrvauWSYGZK2ia3o7vd3akF07acHAFpOA==" saltValue="yVW9XmDwTqEnmpSGai0KYg==" spinCount="100000" sqref="B4:C4 E4 G4:J4 G5:J5 E5 B5:C5" name="Range1_5_2"/>
    <protectedRange algorithmName="SHA-512" hashValue="ON39YdpmFHfN9f47KpiRvqrKx0V9+erV1CNkpWzYhW/Qyc6aT8rEyCrvauWSYGZK2ia3o7vd3akF07acHAFpOA==" saltValue="yVW9XmDwTqEnmpSGai0KYg==" spinCount="100000" sqref="D4 D5" name="Range1_1_3_1"/>
  </protectedRanges>
  <conditionalFormatting sqref="E6">
    <cfRule type="top10" dxfId="79" priority="7" rank="1"/>
  </conditionalFormatting>
  <conditionalFormatting sqref="E6:J6">
    <cfRule type="cellIs" dxfId="78" priority="1" operator="greaterThanOrEqual">
      <formula>200</formula>
    </cfRule>
  </conditionalFormatting>
  <conditionalFormatting sqref="F6">
    <cfRule type="top10" dxfId="77" priority="6" rank="1"/>
  </conditionalFormatting>
  <conditionalFormatting sqref="G6">
    <cfRule type="top10" dxfId="76" priority="5" rank="1"/>
  </conditionalFormatting>
  <conditionalFormatting sqref="H6">
    <cfRule type="top10" dxfId="75" priority="4" rank="1"/>
  </conditionalFormatting>
  <conditionalFormatting sqref="I6">
    <cfRule type="top10" dxfId="74" priority="3" rank="1"/>
    <cfRule type="top10" dxfId="73" priority="8" rank="1"/>
  </conditionalFormatting>
  <conditionalFormatting sqref="J6">
    <cfRule type="top10" dxfId="72" priority="2" rank="1"/>
  </conditionalFormatting>
  <hyperlinks>
    <hyperlink ref="Q1" location="'National Rankings'!A1" display="Back to Ranking" xr:uid="{D422F86B-F028-4D47-B0FD-A4CD51D6F1B9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649D834-69AB-419D-BAE6-7F19B268BC9C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26EC6-3C23-4DF9-98CE-7A7552D45F49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20</v>
      </c>
    </row>
    <row r="2" spans="1:17" x14ac:dyDescent="0.25">
      <c r="A2" s="12" t="s">
        <v>21</v>
      </c>
      <c r="B2" s="13" t="s">
        <v>122</v>
      </c>
      <c r="C2" s="14">
        <v>45553</v>
      </c>
      <c r="D2" s="36" t="s">
        <v>22</v>
      </c>
      <c r="E2" s="15">
        <v>186</v>
      </c>
      <c r="F2" s="15">
        <v>181</v>
      </c>
      <c r="G2" s="15">
        <v>184</v>
      </c>
      <c r="H2" s="15">
        <v>181</v>
      </c>
      <c r="I2" s="15"/>
      <c r="J2" s="15"/>
      <c r="K2" s="18">
        <v>4</v>
      </c>
      <c r="L2" s="18">
        <v>732</v>
      </c>
      <c r="M2" s="19">
        <v>183</v>
      </c>
      <c r="N2" s="20">
        <v>4</v>
      </c>
      <c r="O2" s="21">
        <v>187</v>
      </c>
    </row>
    <row r="3" spans="1:17" x14ac:dyDescent="0.25">
      <c r="A3" s="23"/>
      <c r="B3" s="24"/>
      <c r="C3" s="25"/>
      <c r="D3" s="26"/>
      <c r="E3" s="27"/>
      <c r="F3" s="27"/>
      <c r="G3" s="27"/>
      <c r="H3" s="27"/>
      <c r="I3" s="27"/>
      <c r="J3" s="27"/>
      <c r="K3" s="28"/>
      <c r="L3" s="28"/>
      <c r="M3" s="29"/>
      <c r="N3" s="30"/>
      <c r="O3" s="31"/>
    </row>
    <row r="4" spans="1:17" x14ac:dyDescent="0.25">
      <c r="K4" s="8">
        <f>SUM(K2:K3)</f>
        <v>4</v>
      </c>
      <c r="L4" s="8">
        <f>SUM(L2:L3)</f>
        <v>732</v>
      </c>
      <c r="M4" s="7">
        <f>SUM(L4/K4)</f>
        <v>183</v>
      </c>
      <c r="N4" s="8">
        <f>SUM(N2:N3)</f>
        <v>4</v>
      </c>
      <c r="O4" s="11">
        <f>SUM(M4+N4)</f>
        <v>187</v>
      </c>
    </row>
  </sheetData>
  <protectedRanges>
    <protectedRange algorithmName="SHA-512" hashValue="ON39YdpmFHfN9f47KpiRvqrKx0V9+erV1CNkpWzYhW/Qyc6aT8rEyCrvauWSYGZK2ia3o7vd3akF07acHAFpOA==" saltValue="yVW9XmDwTqEnmpSGai0KYg==" spinCount="100000" sqref="B3:C3 I3:J3" name="Range1_20_1_1"/>
    <protectedRange algorithmName="SHA-512" hashValue="ON39YdpmFHfN9f47KpiRvqrKx0V9+erV1CNkpWzYhW/Qyc6aT8rEyCrvauWSYGZK2ia3o7vd3akF07acHAFpOA==" saltValue="yVW9XmDwTqEnmpSGai0KYg==" spinCount="100000" sqref="D3" name="Range1_1_15_1"/>
    <protectedRange algorithmName="SHA-512" hashValue="ON39YdpmFHfN9f47KpiRvqrKx0V9+erV1CNkpWzYhW/Qyc6aT8rEyCrvauWSYGZK2ia3o7vd3akF07acHAFpOA==" saltValue="yVW9XmDwTqEnmpSGai0KYg==" spinCount="100000" sqref="E3:H3" name="Range1_3_4_1_1"/>
  </protectedRanges>
  <conditionalFormatting sqref="E3">
    <cfRule type="top10" dxfId="71" priority="7" rank="1"/>
  </conditionalFormatting>
  <conditionalFormatting sqref="E3:J3">
    <cfRule type="cellIs" dxfId="70" priority="1" operator="greaterThanOrEqual">
      <formula>200</formula>
    </cfRule>
  </conditionalFormatting>
  <conditionalFormatting sqref="F3">
    <cfRule type="top10" dxfId="69" priority="6" rank="1"/>
  </conditionalFormatting>
  <conditionalFormatting sqref="G3">
    <cfRule type="top10" dxfId="68" priority="5" rank="1"/>
  </conditionalFormatting>
  <conditionalFormatting sqref="H3">
    <cfRule type="top10" dxfId="67" priority="4" rank="1"/>
  </conditionalFormatting>
  <conditionalFormatting sqref="I3">
    <cfRule type="top10" dxfId="66" priority="3" rank="1"/>
    <cfRule type="top10" dxfId="65" priority="8" rank="1"/>
  </conditionalFormatting>
  <conditionalFormatting sqref="J3">
    <cfRule type="top10" dxfId="64" priority="2" rank="1"/>
  </conditionalFormatting>
  <hyperlinks>
    <hyperlink ref="Q1" location="'National Rankings'!A1" display="Back to Ranking" xr:uid="{E15E9276-E3C7-4213-9E00-963E76462DAD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134FE6F-85B7-455C-8640-36BCC0740940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53160-08C1-4132-A02B-6B8F8C231C73}">
  <sheetPr codeName="Sheet104"/>
  <dimension ref="A1:Q62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20</v>
      </c>
    </row>
    <row r="2" spans="1:17" x14ac:dyDescent="0.25">
      <c r="A2" s="12" t="s">
        <v>21</v>
      </c>
      <c r="B2" s="13" t="s">
        <v>23</v>
      </c>
      <c r="C2" s="14">
        <v>45329</v>
      </c>
      <c r="D2" s="36" t="s">
        <v>22</v>
      </c>
      <c r="E2" s="15">
        <v>194</v>
      </c>
      <c r="F2" s="15">
        <v>191</v>
      </c>
      <c r="G2" s="15">
        <v>192</v>
      </c>
      <c r="H2" s="15">
        <v>190</v>
      </c>
      <c r="I2" s="15"/>
      <c r="J2" s="15"/>
      <c r="K2" s="18">
        <v>4</v>
      </c>
      <c r="L2" s="18">
        <v>767</v>
      </c>
      <c r="M2" s="19">
        <v>191.75</v>
      </c>
      <c r="N2" s="20">
        <v>5</v>
      </c>
      <c r="O2" s="21">
        <v>196.75</v>
      </c>
    </row>
    <row r="3" spans="1:17" x14ac:dyDescent="0.25">
      <c r="A3" s="12" t="s">
        <v>21</v>
      </c>
      <c r="B3" s="13" t="s">
        <v>23</v>
      </c>
      <c r="C3" s="14">
        <v>45357</v>
      </c>
      <c r="D3" s="36" t="s">
        <v>22</v>
      </c>
      <c r="E3" s="15">
        <v>195</v>
      </c>
      <c r="F3" s="15">
        <v>195</v>
      </c>
      <c r="G3" s="15">
        <v>195</v>
      </c>
      <c r="H3" s="15">
        <v>190</v>
      </c>
      <c r="I3" s="15"/>
      <c r="J3" s="15"/>
      <c r="K3" s="18">
        <v>4</v>
      </c>
      <c r="L3" s="18">
        <v>775</v>
      </c>
      <c r="M3" s="19">
        <v>193.75</v>
      </c>
      <c r="N3" s="20">
        <v>9</v>
      </c>
      <c r="O3" s="21">
        <v>202.75</v>
      </c>
    </row>
    <row r="4" spans="1:17" x14ac:dyDescent="0.25">
      <c r="A4" s="12" t="s">
        <v>21</v>
      </c>
      <c r="B4" s="13" t="s">
        <v>23</v>
      </c>
      <c r="C4" s="14">
        <v>45364</v>
      </c>
      <c r="D4" s="36" t="s">
        <v>22</v>
      </c>
      <c r="E4" s="15">
        <v>182</v>
      </c>
      <c r="F4" s="15">
        <v>191</v>
      </c>
      <c r="G4" s="15">
        <v>182</v>
      </c>
      <c r="H4" s="15">
        <v>185</v>
      </c>
      <c r="I4" s="15"/>
      <c r="J4" s="15"/>
      <c r="K4" s="18">
        <v>4</v>
      </c>
      <c r="L4" s="18">
        <v>740</v>
      </c>
      <c r="M4" s="19">
        <v>185</v>
      </c>
      <c r="N4" s="20">
        <v>6</v>
      </c>
      <c r="O4" s="21">
        <v>191</v>
      </c>
    </row>
    <row r="5" spans="1:17" x14ac:dyDescent="0.25">
      <c r="A5" s="12" t="s">
        <v>21</v>
      </c>
      <c r="B5" s="13" t="s">
        <v>23</v>
      </c>
      <c r="C5" s="14">
        <v>45371</v>
      </c>
      <c r="D5" s="36" t="s">
        <v>22</v>
      </c>
      <c r="E5" s="15">
        <v>190</v>
      </c>
      <c r="F5" s="15">
        <v>189</v>
      </c>
      <c r="G5" s="15">
        <v>186</v>
      </c>
      <c r="H5" s="15">
        <v>181</v>
      </c>
      <c r="I5" s="15"/>
      <c r="J5" s="15"/>
      <c r="K5" s="18">
        <v>4</v>
      </c>
      <c r="L5" s="18">
        <v>746</v>
      </c>
      <c r="M5" s="19">
        <v>186.5</v>
      </c>
      <c r="N5" s="20">
        <v>9</v>
      </c>
      <c r="O5" s="21">
        <v>195.5</v>
      </c>
    </row>
    <row r="6" spans="1:17" x14ac:dyDescent="0.25">
      <c r="A6" s="12" t="s">
        <v>21</v>
      </c>
      <c r="B6" s="13" t="s">
        <v>23</v>
      </c>
      <c r="C6" s="14">
        <v>45378</v>
      </c>
      <c r="D6" s="36" t="s">
        <v>42</v>
      </c>
      <c r="E6" s="15">
        <v>187</v>
      </c>
      <c r="F6" s="15">
        <v>188</v>
      </c>
      <c r="G6" s="15">
        <v>188</v>
      </c>
      <c r="H6" s="15">
        <v>190</v>
      </c>
      <c r="I6" s="15"/>
      <c r="J6" s="15"/>
      <c r="K6" s="18">
        <v>4</v>
      </c>
      <c r="L6" s="18">
        <v>753</v>
      </c>
      <c r="M6" s="19">
        <v>188.25</v>
      </c>
      <c r="N6" s="20">
        <v>5</v>
      </c>
      <c r="O6" s="21">
        <v>193.25</v>
      </c>
    </row>
    <row r="7" spans="1:17" x14ac:dyDescent="0.25">
      <c r="A7" s="12" t="s">
        <v>19</v>
      </c>
      <c r="B7" s="13" t="s">
        <v>23</v>
      </c>
      <c r="C7" s="14">
        <v>45385</v>
      </c>
      <c r="D7" s="36" t="s">
        <v>22</v>
      </c>
      <c r="E7" s="15">
        <v>190</v>
      </c>
      <c r="F7" s="15">
        <v>193</v>
      </c>
      <c r="G7" s="15">
        <v>191</v>
      </c>
      <c r="H7" s="15">
        <v>188</v>
      </c>
      <c r="I7" s="15"/>
      <c r="J7" s="15"/>
      <c r="K7" s="18">
        <v>4</v>
      </c>
      <c r="L7" s="18">
        <v>762</v>
      </c>
      <c r="M7" s="19">
        <v>190.5</v>
      </c>
      <c r="N7" s="20">
        <v>5</v>
      </c>
      <c r="O7" s="21">
        <v>195.5</v>
      </c>
    </row>
    <row r="8" spans="1:17" x14ac:dyDescent="0.25">
      <c r="A8" s="12" t="s">
        <v>19</v>
      </c>
      <c r="B8" s="13" t="s">
        <v>23</v>
      </c>
      <c r="C8" s="14">
        <v>45392</v>
      </c>
      <c r="D8" s="36" t="s">
        <v>22</v>
      </c>
      <c r="E8" s="15">
        <v>192</v>
      </c>
      <c r="F8" s="15">
        <v>194</v>
      </c>
      <c r="G8" s="15">
        <v>194</v>
      </c>
      <c r="H8" s="15">
        <v>194</v>
      </c>
      <c r="I8" s="15"/>
      <c r="J8" s="15"/>
      <c r="K8" s="18">
        <v>4</v>
      </c>
      <c r="L8" s="18">
        <v>774</v>
      </c>
      <c r="M8" s="19">
        <v>193.5</v>
      </c>
      <c r="N8" s="20">
        <v>13</v>
      </c>
      <c r="O8" s="21">
        <v>206.5</v>
      </c>
    </row>
    <row r="9" spans="1:17" x14ac:dyDescent="0.25">
      <c r="A9" s="12" t="s">
        <v>19</v>
      </c>
      <c r="B9" s="13" t="s">
        <v>23</v>
      </c>
      <c r="C9" s="14">
        <v>45395</v>
      </c>
      <c r="D9" s="36" t="s">
        <v>22</v>
      </c>
      <c r="E9" s="15">
        <v>190</v>
      </c>
      <c r="F9" s="15">
        <v>191</v>
      </c>
      <c r="G9" s="15">
        <v>193</v>
      </c>
      <c r="H9" s="15">
        <v>196</v>
      </c>
      <c r="I9" s="15"/>
      <c r="J9" s="15"/>
      <c r="K9" s="18">
        <v>4</v>
      </c>
      <c r="L9" s="18">
        <v>770</v>
      </c>
      <c r="M9" s="19">
        <v>192.5</v>
      </c>
      <c r="N9" s="20">
        <v>5</v>
      </c>
      <c r="O9" s="21">
        <v>197.5</v>
      </c>
    </row>
    <row r="10" spans="1:17" x14ac:dyDescent="0.25">
      <c r="A10" s="12" t="s">
        <v>21</v>
      </c>
      <c r="B10" s="13" t="s">
        <v>23</v>
      </c>
      <c r="C10" s="14">
        <v>45399</v>
      </c>
      <c r="D10" s="36" t="s">
        <v>22</v>
      </c>
      <c r="E10" s="15">
        <v>185</v>
      </c>
      <c r="F10" s="15">
        <v>184</v>
      </c>
      <c r="G10" s="15">
        <v>193</v>
      </c>
      <c r="H10" s="15">
        <v>189</v>
      </c>
      <c r="I10" s="15"/>
      <c r="J10" s="15"/>
      <c r="K10" s="18">
        <v>4</v>
      </c>
      <c r="L10" s="18">
        <v>751</v>
      </c>
      <c r="M10" s="19">
        <v>187.75</v>
      </c>
      <c r="N10" s="20">
        <v>13</v>
      </c>
      <c r="O10" s="21">
        <v>200.75</v>
      </c>
    </row>
    <row r="11" spans="1:17" x14ac:dyDescent="0.25">
      <c r="A11" s="12" t="s">
        <v>21</v>
      </c>
      <c r="B11" s="13" t="s">
        <v>23</v>
      </c>
      <c r="C11" s="14">
        <v>45406</v>
      </c>
      <c r="D11" s="36" t="s">
        <v>42</v>
      </c>
      <c r="E11" s="15">
        <v>194</v>
      </c>
      <c r="F11" s="15">
        <v>192</v>
      </c>
      <c r="G11" s="15">
        <v>190</v>
      </c>
      <c r="H11" s="15">
        <v>194</v>
      </c>
      <c r="I11" s="15"/>
      <c r="J11" s="15"/>
      <c r="K11" s="18">
        <v>4</v>
      </c>
      <c r="L11" s="18">
        <v>770</v>
      </c>
      <c r="M11" s="19">
        <v>192.5</v>
      </c>
      <c r="N11" s="20">
        <v>5</v>
      </c>
      <c r="O11" s="21">
        <v>197.5</v>
      </c>
    </row>
    <row r="12" spans="1:17" x14ac:dyDescent="0.25">
      <c r="A12" s="12" t="s">
        <v>21</v>
      </c>
      <c r="B12" s="13" t="s">
        <v>23</v>
      </c>
      <c r="C12" s="14">
        <v>45401</v>
      </c>
      <c r="D12" s="36" t="s">
        <v>54</v>
      </c>
      <c r="E12" s="15">
        <v>190</v>
      </c>
      <c r="F12" s="15">
        <v>194</v>
      </c>
      <c r="G12" s="15">
        <v>193</v>
      </c>
      <c r="H12" s="15">
        <v>188</v>
      </c>
      <c r="I12" s="15"/>
      <c r="J12" s="15"/>
      <c r="K12" s="18">
        <v>4</v>
      </c>
      <c r="L12" s="18">
        <v>765</v>
      </c>
      <c r="M12" s="19">
        <v>191.25</v>
      </c>
      <c r="N12" s="20">
        <v>5</v>
      </c>
      <c r="O12" s="21">
        <v>196.25</v>
      </c>
    </row>
    <row r="13" spans="1:17" x14ac:dyDescent="0.25">
      <c r="A13" s="12" t="s">
        <v>21</v>
      </c>
      <c r="B13" s="13" t="s">
        <v>23</v>
      </c>
      <c r="C13" s="14">
        <v>45409</v>
      </c>
      <c r="D13" s="36" t="s">
        <v>57</v>
      </c>
      <c r="E13" s="15">
        <v>186</v>
      </c>
      <c r="F13" s="15">
        <v>189</v>
      </c>
      <c r="G13" s="15">
        <v>192</v>
      </c>
      <c r="H13" s="15">
        <v>192</v>
      </c>
      <c r="I13" s="15"/>
      <c r="J13" s="15"/>
      <c r="K13" s="18">
        <v>4</v>
      </c>
      <c r="L13" s="18">
        <v>759</v>
      </c>
      <c r="M13" s="19">
        <v>189.75</v>
      </c>
      <c r="N13" s="20">
        <v>13</v>
      </c>
      <c r="O13" s="21">
        <v>202.75</v>
      </c>
    </row>
    <row r="14" spans="1:17" x14ac:dyDescent="0.25">
      <c r="A14" s="12" t="s">
        <v>21</v>
      </c>
      <c r="B14" s="13" t="s">
        <v>23</v>
      </c>
      <c r="C14" s="14">
        <v>45413</v>
      </c>
      <c r="D14" s="36" t="s">
        <v>22</v>
      </c>
      <c r="E14" s="15">
        <v>186</v>
      </c>
      <c r="F14" s="15">
        <v>192</v>
      </c>
      <c r="G14" s="15">
        <v>194</v>
      </c>
      <c r="H14" s="15">
        <v>189</v>
      </c>
      <c r="I14" s="15"/>
      <c r="J14" s="15"/>
      <c r="K14" s="18">
        <v>4</v>
      </c>
      <c r="L14" s="18">
        <v>761</v>
      </c>
      <c r="M14" s="19">
        <v>190.25</v>
      </c>
      <c r="N14" s="20">
        <v>11</v>
      </c>
      <c r="O14" s="21">
        <v>201.25</v>
      </c>
    </row>
    <row r="15" spans="1:17" x14ac:dyDescent="0.25">
      <c r="A15" s="12" t="s">
        <v>21</v>
      </c>
      <c r="B15" s="13" t="s">
        <v>23</v>
      </c>
      <c r="C15" s="14">
        <v>45416</v>
      </c>
      <c r="D15" s="36" t="s">
        <v>58</v>
      </c>
      <c r="E15" s="15">
        <v>182</v>
      </c>
      <c r="F15" s="15">
        <v>183</v>
      </c>
      <c r="G15" s="15">
        <v>189</v>
      </c>
      <c r="H15" s="15">
        <v>186</v>
      </c>
      <c r="I15" s="15"/>
      <c r="J15" s="15"/>
      <c r="K15" s="18">
        <v>4</v>
      </c>
      <c r="L15" s="18">
        <v>740</v>
      </c>
      <c r="M15" s="19">
        <v>185</v>
      </c>
      <c r="N15" s="20">
        <v>5</v>
      </c>
      <c r="O15" s="21">
        <v>190</v>
      </c>
    </row>
    <row r="16" spans="1:17" x14ac:dyDescent="0.25">
      <c r="A16" s="12" t="s">
        <v>21</v>
      </c>
      <c r="B16" s="13" t="s">
        <v>23</v>
      </c>
      <c r="C16" s="14">
        <v>45417</v>
      </c>
      <c r="D16" s="36" t="s">
        <v>42</v>
      </c>
      <c r="E16" s="15">
        <v>191</v>
      </c>
      <c r="F16" s="15">
        <v>193</v>
      </c>
      <c r="G16" s="15">
        <v>191</v>
      </c>
      <c r="H16" s="15">
        <v>187</v>
      </c>
      <c r="I16" s="15"/>
      <c r="J16" s="15"/>
      <c r="K16" s="18">
        <v>4</v>
      </c>
      <c r="L16" s="18">
        <v>762</v>
      </c>
      <c r="M16" s="19">
        <v>190.5</v>
      </c>
      <c r="N16" s="20">
        <v>13</v>
      </c>
      <c r="O16" s="21">
        <v>203.5</v>
      </c>
    </row>
    <row r="17" spans="1:15" x14ac:dyDescent="0.25">
      <c r="A17" s="12" t="s">
        <v>19</v>
      </c>
      <c r="B17" s="13" t="s">
        <v>23</v>
      </c>
      <c r="C17" s="14">
        <v>45420</v>
      </c>
      <c r="D17" s="36" t="s">
        <v>22</v>
      </c>
      <c r="E17" s="15">
        <v>198</v>
      </c>
      <c r="F17" s="15">
        <v>195</v>
      </c>
      <c r="G17" s="15">
        <v>192</v>
      </c>
      <c r="H17" s="15">
        <v>195</v>
      </c>
      <c r="I17" s="15"/>
      <c r="J17" s="15"/>
      <c r="K17" s="18">
        <v>4</v>
      </c>
      <c r="L17" s="18">
        <v>780</v>
      </c>
      <c r="M17" s="19">
        <v>195</v>
      </c>
      <c r="N17" s="20">
        <v>13</v>
      </c>
      <c r="O17" s="21">
        <v>208</v>
      </c>
    </row>
    <row r="18" spans="1:15" x14ac:dyDescent="0.25">
      <c r="A18" s="12" t="s">
        <v>19</v>
      </c>
      <c r="B18" s="13" t="s">
        <v>23</v>
      </c>
      <c r="C18" s="14">
        <v>45423</v>
      </c>
      <c r="D18" s="36" t="s">
        <v>22</v>
      </c>
      <c r="E18" s="15">
        <v>194</v>
      </c>
      <c r="F18" s="15">
        <v>194</v>
      </c>
      <c r="G18" s="15">
        <v>194</v>
      </c>
      <c r="H18" s="15">
        <v>192</v>
      </c>
      <c r="I18" s="15"/>
      <c r="J18" s="15"/>
      <c r="K18" s="18">
        <v>4</v>
      </c>
      <c r="L18" s="18">
        <v>774</v>
      </c>
      <c r="M18" s="19">
        <v>193.5</v>
      </c>
      <c r="N18" s="20">
        <v>5</v>
      </c>
      <c r="O18" s="21">
        <v>198.5</v>
      </c>
    </row>
    <row r="19" spans="1:15" x14ac:dyDescent="0.25">
      <c r="A19" s="12" t="s">
        <v>21</v>
      </c>
      <c r="B19" s="13" t="s">
        <v>23</v>
      </c>
      <c r="C19" s="14">
        <v>45427</v>
      </c>
      <c r="D19" s="36" t="s">
        <v>22</v>
      </c>
      <c r="E19" s="15">
        <v>194</v>
      </c>
      <c r="F19" s="15">
        <v>192</v>
      </c>
      <c r="G19" s="15">
        <v>196</v>
      </c>
      <c r="H19" s="15">
        <v>193</v>
      </c>
      <c r="I19" s="15"/>
      <c r="J19" s="15"/>
      <c r="K19" s="18">
        <v>4</v>
      </c>
      <c r="L19" s="18">
        <v>775</v>
      </c>
      <c r="M19" s="19">
        <v>193.75</v>
      </c>
      <c r="N19" s="20">
        <v>6</v>
      </c>
      <c r="O19" s="21">
        <v>199.75</v>
      </c>
    </row>
    <row r="20" spans="1:15" x14ac:dyDescent="0.25">
      <c r="A20" s="12" t="s">
        <v>21</v>
      </c>
      <c r="B20" s="13" t="s">
        <v>23</v>
      </c>
      <c r="C20" s="14">
        <v>45430</v>
      </c>
      <c r="D20" s="36" t="s">
        <v>73</v>
      </c>
      <c r="E20" s="15">
        <v>195</v>
      </c>
      <c r="F20" s="15">
        <v>194</v>
      </c>
      <c r="G20" s="15">
        <v>193</v>
      </c>
      <c r="H20" s="15">
        <v>199</v>
      </c>
      <c r="I20" s="15"/>
      <c r="J20" s="15"/>
      <c r="K20" s="18">
        <v>4</v>
      </c>
      <c r="L20" s="18">
        <v>781</v>
      </c>
      <c r="M20" s="19">
        <v>195.25</v>
      </c>
      <c r="N20" s="20">
        <v>13</v>
      </c>
      <c r="O20" s="21">
        <v>208.25</v>
      </c>
    </row>
    <row r="21" spans="1:15" x14ac:dyDescent="0.25">
      <c r="A21" s="12" t="s">
        <v>21</v>
      </c>
      <c r="B21" s="13" t="s">
        <v>23</v>
      </c>
      <c r="C21" s="14">
        <v>45431</v>
      </c>
      <c r="D21" s="36" t="s">
        <v>73</v>
      </c>
      <c r="E21" s="15">
        <v>195</v>
      </c>
      <c r="F21" s="15">
        <v>193</v>
      </c>
      <c r="G21" s="15">
        <v>191</v>
      </c>
      <c r="H21" s="15">
        <v>193</v>
      </c>
      <c r="I21" s="15"/>
      <c r="J21" s="15"/>
      <c r="K21" s="18">
        <v>4</v>
      </c>
      <c r="L21" s="18">
        <v>772</v>
      </c>
      <c r="M21" s="19">
        <v>193</v>
      </c>
      <c r="N21" s="20">
        <v>13</v>
      </c>
      <c r="O21" s="21">
        <v>206</v>
      </c>
    </row>
    <row r="22" spans="1:15" x14ac:dyDescent="0.25">
      <c r="A22" s="12" t="s">
        <v>21</v>
      </c>
      <c r="B22" s="13" t="s">
        <v>23</v>
      </c>
      <c r="C22" s="14">
        <v>45434</v>
      </c>
      <c r="D22" s="36" t="s">
        <v>42</v>
      </c>
      <c r="E22" s="15">
        <v>185</v>
      </c>
      <c r="F22" s="15">
        <v>194</v>
      </c>
      <c r="G22" s="15">
        <v>182</v>
      </c>
      <c r="H22" s="15">
        <v>183</v>
      </c>
      <c r="I22" s="15"/>
      <c r="J22" s="15"/>
      <c r="K22" s="18">
        <v>4</v>
      </c>
      <c r="L22" s="18">
        <v>744</v>
      </c>
      <c r="M22" s="19">
        <v>186</v>
      </c>
      <c r="N22" s="20">
        <v>5</v>
      </c>
      <c r="O22" s="21">
        <v>191</v>
      </c>
    </row>
    <row r="23" spans="1:15" x14ac:dyDescent="0.25">
      <c r="A23" s="12" t="s">
        <v>21</v>
      </c>
      <c r="B23" s="13" t="s">
        <v>23</v>
      </c>
      <c r="C23" s="14">
        <v>45437</v>
      </c>
      <c r="D23" s="36" t="s">
        <v>57</v>
      </c>
      <c r="E23" s="15">
        <v>191</v>
      </c>
      <c r="F23" s="15">
        <v>196</v>
      </c>
      <c r="G23" s="15">
        <v>188</v>
      </c>
      <c r="H23" s="15">
        <v>194</v>
      </c>
      <c r="I23" s="15"/>
      <c r="J23" s="15"/>
      <c r="K23" s="18">
        <v>4</v>
      </c>
      <c r="L23" s="18">
        <v>769</v>
      </c>
      <c r="M23" s="19">
        <v>192.25</v>
      </c>
      <c r="N23" s="20">
        <v>13</v>
      </c>
      <c r="O23" s="21">
        <v>205.25</v>
      </c>
    </row>
    <row r="24" spans="1:15" x14ac:dyDescent="0.25">
      <c r="A24" s="12" t="s">
        <v>21</v>
      </c>
      <c r="B24" s="13" t="s">
        <v>23</v>
      </c>
      <c r="C24" s="14">
        <v>45429</v>
      </c>
      <c r="D24" s="36" t="s">
        <v>54</v>
      </c>
      <c r="E24" s="15">
        <v>196</v>
      </c>
      <c r="F24" s="15">
        <v>195</v>
      </c>
      <c r="G24" s="15">
        <v>195</v>
      </c>
      <c r="H24" s="15">
        <v>198</v>
      </c>
      <c r="I24" s="15"/>
      <c r="J24" s="15"/>
      <c r="K24" s="18">
        <v>4</v>
      </c>
      <c r="L24" s="18">
        <v>784</v>
      </c>
      <c r="M24" s="19">
        <v>196</v>
      </c>
      <c r="N24" s="20">
        <v>13</v>
      </c>
      <c r="O24" s="21">
        <v>209</v>
      </c>
    </row>
    <row r="25" spans="1:15" x14ac:dyDescent="0.25">
      <c r="A25" s="12" t="s">
        <v>21</v>
      </c>
      <c r="B25" s="13" t="s">
        <v>23</v>
      </c>
      <c r="C25" s="14">
        <v>45441</v>
      </c>
      <c r="D25" s="36" t="s">
        <v>22</v>
      </c>
      <c r="E25" s="15">
        <v>197</v>
      </c>
      <c r="F25" s="15">
        <v>196</v>
      </c>
      <c r="G25" s="15">
        <v>194</v>
      </c>
      <c r="H25" s="15">
        <v>193</v>
      </c>
      <c r="I25" s="15"/>
      <c r="J25" s="15"/>
      <c r="K25" s="18">
        <v>4</v>
      </c>
      <c r="L25" s="18">
        <v>780</v>
      </c>
      <c r="M25" s="19">
        <v>195</v>
      </c>
      <c r="N25" s="20">
        <v>13</v>
      </c>
      <c r="O25" s="21">
        <v>208</v>
      </c>
    </row>
    <row r="26" spans="1:15" x14ac:dyDescent="0.25">
      <c r="A26" s="12" t="s">
        <v>21</v>
      </c>
      <c r="B26" s="13" t="s">
        <v>23</v>
      </c>
      <c r="C26" s="14">
        <v>45444</v>
      </c>
      <c r="D26" s="36" t="s">
        <v>49</v>
      </c>
      <c r="E26" s="15">
        <v>194</v>
      </c>
      <c r="F26" s="15">
        <v>198</v>
      </c>
      <c r="G26" s="15">
        <v>192</v>
      </c>
      <c r="H26" s="15">
        <v>196</v>
      </c>
      <c r="I26" s="15">
        <v>190</v>
      </c>
      <c r="J26" s="15">
        <v>183</v>
      </c>
      <c r="K26" s="18">
        <v>6</v>
      </c>
      <c r="L26" s="18">
        <v>1153</v>
      </c>
      <c r="M26" s="19">
        <v>192.16666666666666</v>
      </c>
      <c r="N26" s="20">
        <v>16</v>
      </c>
      <c r="O26" s="21">
        <v>208.16666666666666</v>
      </c>
    </row>
    <row r="27" spans="1:15" x14ac:dyDescent="0.25">
      <c r="A27" s="12" t="s">
        <v>21</v>
      </c>
      <c r="B27" s="13" t="s">
        <v>23</v>
      </c>
      <c r="C27" s="14">
        <v>45445</v>
      </c>
      <c r="D27" s="36" t="s">
        <v>42</v>
      </c>
      <c r="E27" s="15">
        <v>195</v>
      </c>
      <c r="F27" s="15">
        <v>196</v>
      </c>
      <c r="G27" s="15">
        <v>198</v>
      </c>
      <c r="H27" s="15">
        <v>194</v>
      </c>
      <c r="I27" s="15"/>
      <c r="J27" s="15"/>
      <c r="K27" s="18">
        <v>4</v>
      </c>
      <c r="L27" s="18">
        <v>783</v>
      </c>
      <c r="M27" s="19">
        <v>195.75</v>
      </c>
      <c r="N27" s="20">
        <v>5</v>
      </c>
      <c r="O27" s="21">
        <v>200.75</v>
      </c>
    </row>
    <row r="28" spans="1:15" x14ac:dyDescent="0.25">
      <c r="A28" s="12" t="s">
        <v>21</v>
      </c>
      <c r="B28" s="13" t="s">
        <v>23</v>
      </c>
      <c r="C28" s="14">
        <v>45448</v>
      </c>
      <c r="D28" s="36" t="s">
        <v>22</v>
      </c>
      <c r="E28" s="15">
        <v>194</v>
      </c>
      <c r="F28" s="15">
        <v>197</v>
      </c>
      <c r="G28" s="15">
        <v>193.001</v>
      </c>
      <c r="H28" s="15">
        <v>196</v>
      </c>
      <c r="I28" s="15"/>
      <c r="J28" s="15"/>
      <c r="K28" s="18">
        <v>4</v>
      </c>
      <c r="L28" s="18">
        <v>780.00099999999998</v>
      </c>
      <c r="M28" s="19">
        <v>195.00024999999999</v>
      </c>
      <c r="N28" s="20">
        <v>13</v>
      </c>
      <c r="O28" s="21">
        <v>208.00024999999999</v>
      </c>
    </row>
    <row r="29" spans="1:15" x14ac:dyDescent="0.25">
      <c r="A29" s="12" t="s">
        <v>21</v>
      </c>
      <c r="B29" s="13" t="s">
        <v>23</v>
      </c>
      <c r="C29" s="14">
        <v>45450</v>
      </c>
      <c r="D29" s="36" t="s">
        <v>54</v>
      </c>
      <c r="E29" s="15">
        <v>193</v>
      </c>
      <c r="F29" s="15">
        <v>196</v>
      </c>
      <c r="G29" s="15">
        <v>196</v>
      </c>
      <c r="H29" s="15">
        <v>196</v>
      </c>
      <c r="I29" s="15"/>
      <c r="J29" s="15"/>
      <c r="K29" s="18">
        <v>4</v>
      </c>
      <c r="L29" s="18">
        <v>781</v>
      </c>
      <c r="M29" s="19">
        <v>195.25</v>
      </c>
      <c r="N29" s="20">
        <v>5</v>
      </c>
      <c r="O29" s="21">
        <v>200.25</v>
      </c>
    </row>
    <row r="30" spans="1:15" x14ac:dyDescent="0.25">
      <c r="A30" s="12" t="s">
        <v>21</v>
      </c>
      <c r="B30" s="13" t="s">
        <v>23</v>
      </c>
      <c r="C30" s="14">
        <v>45452</v>
      </c>
      <c r="D30" s="36" t="s">
        <v>69</v>
      </c>
      <c r="E30" s="15">
        <v>186</v>
      </c>
      <c r="F30" s="15">
        <v>185</v>
      </c>
      <c r="G30" s="15">
        <v>190</v>
      </c>
      <c r="H30" s="15">
        <v>189</v>
      </c>
      <c r="I30" s="15">
        <v>189</v>
      </c>
      <c r="J30" s="15">
        <v>190.001</v>
      </c>
      <c r="K30" s="18">
        <v>6</v>
      </c>
      <c r="L30" s="18">
        <v>1129.001</v>
      </c>
      <c r="M30" s="19">
        <v>188.16683333333333</v>
      </c>
      <c r="N30" s="20">
        <v>24</v>
      </c>
      <c r="O30" s="21">
        <v>212.16683333333333</v>
      </c>
    </row>
    <row r="31" spans="1:15" x14ac:dyDescent="0.25">
      <c r="A31" s="12" t="s">
        <v>21</v>
      </c>
      <c r="B31" s="13" t="s">
        <v>23</v>
      </c>
      <c r="C31" s="14">
        <v>45455</v>
      </c>
      <c r="D31" s="36" t="s">
        <v>22</v>
      </c>
      <c r="E31" s="15">
        <v>197</v>
      </c>
      <c r="F31" s="15">
        <v>192</v>
      </c>
      <c r="G31" s="15">
        <v>195</v>
      </c>
      <c r="H31" s="15">
        <v>197</v>
      </c>
      <c r="I31" s="15"/>
      <c r="J31" s="15"/>
      <c r="K31" s="18">
        <v>4</v>
      </c>
      <c r="L31" s="18">
        <v>781</v>
      </c>
      <c r="M31" s="19">
        <v>195.25</v>
      </c>
      <c r="N31" s="20">
        <v>5</v>
      </c>
      <c r="O31" s="21">
        <v>200.25</v>
      </c>
    </row>
    <row r="32" spans="1:15" x14ac:dyDescent="0.25">
      <c r="A32" s="12" t="s">
        <v>21</v>
      </c>
      <c r="B32" s="13" t="s">
        <v>23</v>
      </c>
      <c r="C32" s="14">
        <v>45458</v>
      </c>
      <c r="D32" s="36" t="s">
        <v>87</v>
      </c>
      <c r="E32" s="15">
        <v>195</v>
      </c>
      <c r="F32" s="15">
        <v>190</v>
      </c>
      <c r="G32" s="15">
        <v>194</v>
      </c>
      <c r="H32" s="15">
        <v>171</v>
      </c>
      <c r="I32" s="15">
        <v>187</v>
      </c>
      <c r="J32" s="15">
        <v>186</v>
      </c>
      <c r="K32" s="18">
        <v>6</v>
      </c>
      <c r="L32" s="18">
        <v>1123</v>
      </c>
      <c r="M32" s="19">
        <v>187.16666666666666</v>
      </c>
      <c r="N32" s="20">
        <v>10</v>
      </c>
      <c r="O32" s="21">
        <v>197.16666666666666</v>
      </c>
    </row>
    <row r="33" spans="1:15" x14ac:dyDescent="0.25">
      <c r="A33" s="12" t="s">
        <v>21</v>
      </c>
      <c r="B33" s="13" t="s">
        <v>23</v>
      </c>
      <c r="C33" s="14">
        <v>45462</v>
      </c>
      <c r="D33" s="36" t="s">
        <v>22</v>
      </c>
      <c r="E33" s="15">
        <v>195</v>
      </c>
      <c r="F33" s="15">
        <v>194</v>
      </c>
      <c r="G33" s="15">
        <v>196</v>
      </c>
      <c r="H33" s="15">
        <v>196</v>
      </c>
      <c r="I33" s="15"/>
      <c r="J33" s="15"/>
      <c r="K33" s="18">
        <v>4</v>
      </c>
      <c r="L33" s="18">
        <v>781</v>
      </c>
      <c r="M33" s="19">
        <v>195.25</v>
      </c>
      <c r="N33" s="20">
        <v>5</v>
      </c>
      <c r="O33" s="21">
        <v>200.25</v>
      </c>
    </row>
    <row r="34" spans="1:15" x14ac:dyDescent="0.25">
      <c r="A34" s="12" t="s">
        <v>21</v>
      </c>
      <c r="B34" s="13" t="s">
        <v>23</v>
      </c>
      <c r="C34" s="14">
        <v>45465</v>
      </c>
      <c r="D34" s="36" t="s">
        <v>73</v>
      </c>
      <c r="E34" s="15">
        <v>192</v>
      </c>
      <c r="F34" s="15">
        <v>192</v>
      </c>
      <c r="G34" s="15">
        <v>193</v>
      </c>
      <c r="H34" s="15">
        <v>194</v>
      </c>
      <c r="I34" s="15">
        <v>191</v>
      </c>
      <c r="J34" s="15">
        <v>191</v>
      </c>
      <c r="K34" s="18">
        <v>6</v>
      </c>
      <c r="L34" s="18">
        <v>1153</v>
      </c>
      <c r="M34" s="19">
        <v>192.16666666666666</v>
      </c>
      <c r="N34" s="20">
        <v>34</v>
      </c>
      <c r="O34" s="21">
        <v>226.16666666666666</v>
      </c>
    </row>
    <row r="35" spans="1:15" x14ac:dyDescent="0.25">
      <c r="A35" s="12" t="s">
        <v>21</v>
      </c>
      <c r="B35" s="13" t="s">
        <v>23</v>
      </c>
      <c r="C35" s="14">
        <v>45476</v>
      </c>
      <c r="D35" s="36" t="s">
        <v>22</v>
      </c>
      <c r="E35" s="15">
        <v>192</v>
      </c>
      <c r="F35" s="15">
        <v>196</v>
      </c>
      <c r="G35" s="15">
        <v>193</v>
      </c>
      <c r="H35" s="15">
        <v>196</v>
      </c>
      <c r="I35" s="15"/>
      <c r="J35" s="15"/>
      <c r="K35" s="18">
        <v>4</v>
      </c>
      <c r="L35" s="18">
        <v>777</v>
      </c>
      <c r="M35" s="19">
        <v>194.25</v>
      </c>
      <c r="N35" s="20">
        <v>5</v>
      </c>
      <c r="O35" s="21">
        <v>199.25</v>
      </c>
    </row>
    <row r="36" spans="1:15" x14ac:dyDescent="0.25">
      <c r="A36" s="12" t="s">
        <v>21</v>
      </c>
      <c r="B36" s="13" t="s">
        <v>23</v>
      </c>
      <c r="C36" s="14">
        <v>45479</v>
      </c>
      <c r="D36" s="36" t="s">
        <v>49</v>
      </c>
      <c r="E36" s="15">
        <v>196</v>
      </c>
      <c r="F36" s="15">
        <v>196</v>
      </c>
      <c r="G36" s="15">
        <v>196</v>
      </c>
      <c r="H36" s="15">
        <v>190</v>
      </c>
      <c r="I36" s="15">
        <v>197</v>
      </c>
      <c r="J36" s="15">
        <v>195</v>
      </c>
      <c r="K36" s="18">
        <v>6</v>
      </c>
      <c r="L36" s="18">
        <v>1170</v>
      </c>
      <c r="M36" s="19">
        <v>195</v>
      </c>
      <c r="N36" s="20">
        <v>4</v>
      </c>
      <c r="O36" s="21">
        <v>199</v>
      </c>
    </row>
    <row r="37" spans="1:15" x14ac:dyDescent="0.25">
      <c r="A37" s="12" t="s">
        <v>19</v>
      </c>
      <c r="B37" s="13" t="s">
        <v>23</v>
      </c>
      <c r="C37" s="14">
        <v>45483</v>
      </c>
      <c r="D37" s="36" t="s">
        <v>22</v>
      </c>
      <c r="E37" s="15">
        <v>194</v>
      </c>
      <c r="F37" s="15">
        <v>198</v>
      </c>
      <c r="G37" s="15">
        <v>194</v>
      </c>
      <c r="H37" s="15">
        <v>196</v>
      </c>
      <c r="I37" s="15"/>
      <c r="J37" s="15"/>
      <c r="K37" s="18">
        <v>4</v>
      </c>
      <c r="L37" s="18">
        <v>782</v>
      </c>
      <c r="M37" s="19">
        <v>195.5</v>
      </c>
      <c r="N37" s="20">
        <v>4</v>
      </c>
      <c r="O37" s="21">
        <v>199.5</v>
      </c>
    </row>
    <row r="38" spans="1:15" x14ac:dyDescent="0.25">
      <c r="A38" s="12" t="s">
        <v>19</v>
      </c>
      <c r="B38" s="13" t="s">
        <v>23</v>
      </c>
      <c r="C38" s="14">
        <v>45485</v>
      </c>
      <c r="D38" s="36" t="s">
        <v>54</v>
      </c>
      <c r="E38" s="15">
        <v>191</v>
      </c>
      <c r="F38" s="15">
        <v>196</v>
      </c>
      <c r="G38" s="15">
        <v>194</v>
      </c>
      <c r="H38" s="15">
        <v>195</v>
      </c>
      <c r="I38" s="15"/>
      <c r="J38" s="15"/>
      <c r="K38" s="18">
        <v>4</v>
      </c>
      <c r="L38" s="18">
        <v>776</v>
      </c>
      <c r="M38" s="19">
        <v>194</v>
      </c>
      <c r="N38" s="20">
        <v>5</v>
      </c>
      <c r="O38" s="21">
        <v>199</v>
      </c>
    </row>
    <row r="39" spans="1:15" x14ac:dyDescent="0.25">
      <c r="A39" s="12" t="s">
        <v>21</v>
      </c>
      <c r="B39" s="13" t="s">
        <v>23</v>
      </c>
      <c r="C39" s="14">
        <v>45490</v>
      </c>
      <c r="D39" s="36" t="s">
        <v>22</v>
      </c>
      <c r="E39" s="15">
        <v>190</v>
      </c>
      <c r="F39" s="15">
        <v>190</v>
      </c>
      <c r="G39" s="15">
        <v>199</v>
      </c>
      <c r="H39" s="15">
        <v>192</v>
      </c>
      <c r="I39" s="15"/>
      <c r="J39" s="15"/>
      <c r="K39" s="18">
        <v>4</v>
      </c>
      <c r="L39" s="18">
        <v>771</v>
      </c>
      <c r="M39" s="19">
        <v>192.75</v>
      </c>
      <c r="N39" s="20">
        <v>5</v>
      </c>
      <c r="O39" s="21">
        <v>197.75</v>
      </c>
    </row>
    <row r="40" spans="1:15" x14ac:dyDescent="0.25">
      <c r="A40" s="12" t="s">
        <v>21</v>
      </c>
      <c r="B40" s="13" t="s">
        <v>23</v>
      </c>
      <c r="C40" s="14">
        <v>45493</v>
      </c>
      <c r="D40" s="36" t="s">
        <v>22</v>
      </c>
      <c r="E40" s="15">
        <v>195</v>
      </c>
      <c r="F40" s="15">
        <v>192</v>
      </c>
      <c r="G40" s="15">
        <v>192</v>
      </c>
      <c r="H40" s="15">
        <v>192</v>
      </c>
      <c r="I40" s="15"/>
      <c r="J40" s="15"/>
      <c r="K40" s="18">
        <v>4</v>
      </c>
      <c r="L40" s="18">
        <v>771</v>
      </c>
      <c r="M40" s="19">
        <v>192.75</v>
      </c>
      <c r="N40" s="20">
        <v>5</v>
      </c>
      <c r="O40" s="21">
        <v>197.75</v>
      </c>
    </row>
    <row r="41" spans="1:15" x14ac:dyDescent="0.25">
      <c r="A41" s="12" t="s">
        <v>21</v>
      </c>
      <c r="B41" s="13" t="s">
        <v>23</v>
      </c>
      <c r="C41" s="14">
        <v>45497</v>
      </c>
      <c r="D41" s="36" t="s">
        <v>42</v>
      </c>
      <c r="E41" s="15">
        <v>192</v>
      </c>
      <c r="F41" s="15">
        <v>196</v>
      </c>
      <c r="G41" s="15">
        <v>195</v>
      </c>
      <c r="H41" s="15">
        <v>192</v>
      </c>
      <c r="I41" s="15"/>
      <c r="J41" s="15"/>
      <c r="K41" s="18">
        <v>4</v>
      </c>
      <c r="L41" s="18">
        <v>775</v>
      </c>
      <c r="M41" s="19">
        <v>193.75</v>
      </c>
      <c r="N41" s="20">
        <v>5</v>
      </c>
      <c r="O41" s="21">
        <v>198.75</v>
      </c>
    </row>
    <row r="42" spans="1:15" x14ac:dyDescent="0.25">
      <c r="A42" s="12" t="s">
        <v>21</v>
      </c>
      <c r="B42" s="13" t="s">
        <v>23</v>
      </c>
      <c r="C42" s="14">
        <v>45500</v>
      </c>
      <c r="D42" s="36" t="s">
        <v>73</v>
      </c>
      <c r="E42" s="15">
        <v>193</v>
      </c>
      <c r="F42" s="15">
        <v>191</v>
      </c>
      <c r="G42" s="15">
        <v>194</v>
      </c>
      <c r="H42" s="15">
        <v>194</v>
      </c>
      <c r="I42" s="15">
        <v>195</v>
      </c>
      <c r="J42" s="15">
        <v>193</v>
      </c>
      <c r="K42" s="18">
        <v>6</v>
      </c>
      <c r="L42" s="18">
        <v>1160</v>
      </c>
      <c r="M42" s="19">
        <v>193.33333333333334</v>
      </c>
      <c r="N42" s="20">
        <v>10</v>
      </c>
      <c r="O42" s="21">
        <v>203.33333333333334</v>
      </c>
    </row>
    <row r="43" spans="1:15" x14ac:dyDescent="0.25">
      <c r="A43" s="12" t="s">
        <v>21</v>
      </c>
      <c r="B43" s="13" t="s">
        <v>23</v>
      </c>
      <c r="C43" s="14">
        <v>45504</v>
      </c>
      <c r="D43" s="36" t="s">
        <v>22</v>
      </c>
      <c r="E43" s="15">
        <v>184</v>
      </c>
      <c r="F43" s="15">
        <v>197</v>
      </c>
      <c r="G43" s="15">
        <v>189</v>
      </c>
      <c r="H43" s="15">
        <v>194</v>
      </c>
      <c r="I43" s="15"/>
      <c r="J43" s="15"/>
      <c r="K43" s="18">
        <v>4</v>
      </c>
      <c r="L43" s="18">
        <v>764</v>
      </c>
      <c r="M43" s="19">
        <v>191</v>
      </c>
      <c r="N43" s="20">
        <v>5</v>
      </c>
      <c r="O43" s="21">
        <v>196</v>
      </c>
    </row>
    <row r="44" spans="1:15" x14ac:dyDescent="0.25">
      <c r="A44" s="12" t="s">
        <v>21</v>
      </c>
      <c r="B44" s="13" t="s">
        <v>23</v>
      </c>
      <c r="C44" s="14">
        <v>45507</v>
      </c>
      <c r="D44" s="39" t="s">
        <v>58</v>
      </c>
      <c r="E44" s="15">
        <v>195</v>
      </c>
      <c r="F44" s="15">
        <v>195</v>
      </c>
      <c r="G44" s="15">
        <v>195</v>
      </c>
      <c r="H44" s="15">
        <v>194</v>
      </c>
      <c r="I44" s="15"/>
      <c r="J44" s="15"/>
      <c r="K44" s="18">
        <v>4</v>
      </c>
      <c r="L44" s="18">
        <v>779</v>
      </c>
      <c r="M44" s="19">
        <v>194.75</v>
      </c>
      <c r="N44" s="20">
        <v>5</v>
      </c>
      <c r="O44" s="21">
        <v>199.75</v>
      </c>
    </row>
    <row r="45" spans="1:15" x14ac:dyDescent="0.25">
      <c r="A45" s="12" t="s">
        <v>21</v>
      </c>
      <c r="B45" s="13" t="s">
        <v>23</v>
      </c>
      <c r="C45" s="14">
        <v>45508</v>
      </c>
      <c r="D45" s="36" t="s">
        <v>42</v>
      </c>
      <c r="E45" s="15">
        <v>193</v>
      </c>
      <c r="F45" s="15">
        <v>193</v>
      </c>
      <c r="G45" s="15">
        <v>194</v>
      </c>
      <c r="H45" s="15">
        <v>192</v>
      </c>
      <c r="I45" s="15"/>
      <c r="J45" s="15"/>
      <c r="K45" s="18">
        <v>4</v>
      </c>
      <c r="L45" s="18">
        <v>772</v>
      </c>
      <c r="M45" s="19">
        <v>193</v>
      </c>
      <c r="N45" s="20">
        <v>5</v>
      </c>
      <c r="O45" s="21">
        <v>198</v>
      </c>
    </row>
    <row r="46" spans="1:15" x14ac:dyDescent="0.25">
      <c r="A46" s="12" t="s">
        <v>19</v>
      </c>
      <c r="B46" s="13" t="s">
        <v>23</v>
      </c>
      <c r="C46" s="14">
        <v>45511</v>
      </c>
      <c r="D46" s="36" t="s">
        <v>22</v>
      </c>
      <c r="E46" s="15">
        <v>192</v>
      </c>
      <c r="F46" s="15">
        <v>194</v>
      </c>
      <c r="G46" s="15">
        <v>193</v>
      </c>
      <c r="H46" s="15">
        <v>196</v>
      </c>
      <c r="I46" s="15"/>
      <c r="J46" s="15"/>
      <c r="K46" s="18">
        <v>4</v>
      </c>
      <c r="L46" s="18">
        <v>775</v>
      </c>
      <c r="M46" s="19">
        <v>193.75</v>
      </c>
      <c r="N46" s="20">
        <v>5</v>
      </c>
      <c r="O46" s="21">
        <v>198.75</v>
      </c>
    </row>
    <row r="47" spans="1:15" x14ac:dyDescent="0.25">
      <c r="A47" s="12" t="s">
        <v>19</v>
      </c>
      <c r="B47" s="13" t="s">
        <v>23</v>
      </c>
      <c r="C47" s="14">
        <v>45514</v>
      </c>
      <c r="D47" s="39" t="s">
        <v>22</v>
      </c>
      <c r="E47" s="15">
        <v>190</v>
      </c>
      <c r="F47" s="15">
        <v>191</v>
      </c>
      <c r="G47" s="15">
        <v>191</v>
      </c>
      <c r="H47" s="15">
        <v>195</v>
      </c>
      <c r="I47" s="15">
        <v>193</v>
      </c>
      <c r="J47" s="15">
        <v>193</v>
      </c>
      <c r="K47" s="18">
        <v>6</v>
      </c>
      <c r="L47" s="18">
        <v>1153</v>
      </c>
      <c r="M47" s="19">
        <v>192.16666666666666</v>
      </c>
      <c r="N47" s="20">
        <v>4</v>
      </c>
      <c r="O47" s="21">
        <v>196.16666666666666</v>
      </c>
    </row>
    <row r="48" spans="1:15" x14ac:dyDescent="0.25">
      <c r="A48" s="12" t="s">
        <v>21</v>
      </c>
      <c r="B48" s="13" t="s">
        <v>23</v>
      </c>
      <c r="C48" s="14">
        <v>45518</v>
      </c>
      <c r="D48" s="36" t="s">
        <v>22</v>
      </c>
      <c r="E48" s="15">
        <v>195</v>
      </c>
      <c r="F48" s="15">
        <v>194</v>
      </c>
      <c r="G48" s="15">
        <v>183</v>
      </c>
      <c r="H48" s="15">
        <v>196</v>
      </c>
      <c r="I48" s="15"/>
      <c r="J48" s="15"/>
      <c r="K48" s="18">
        <v>4</v>
      </c>
      <c r="L48" s="18">
        <v>768</v>
      </c>
      <c r="M48" s="19">
        <v>192</v>
      </c>
      <c r="N48" s="20">
        <v>5</v>
      </c>
      <c r="O48" s="21">
        <v>197</v>
      </c>
    </row>
    <row r="49" spans="1:15" x14ac:dyDescent="0.25">
      <c r="A49" s="12" t="s">
        <v>21</v>
      </c>
      <c r="B49" s="13" t="s">
        <v>23</v>
      </c>
      <c r="C49" s="14">
        <v>45521</v>
      </c>
      <c r="D49" s="36" t="s">
        <v>22</v>
      </c>
      <c r="E49" s="15">
        <v>192</v>
      </c>
      <c r="F49" s="15">
        <v>193</v>
      </c>
      <c r="G49" s="15">
        <v>190</v>
      </c>
      <c r="H49" s="15">
        <v>186</v>
      </c>
      <c r="I49" s="15"/>
      <c r="J49" s="15"/>
      <c r="K49" s="18">
        <v>4</v>
      </c>
      <c r="L49" s="18">
        <v>761</v>
      </c>
      <c r="M49" s="19">
        <v>190.25</v>
      </c>
      <c r="N49" s="20">
        <v>5</v>
      </c>
      <c r="O49" s="21">
        <v>195.25</v>
      </c>
    </row>
    <row r="50" spans="1:15" x14ac:dyDescent="0.25">
      <c r="A50" s="12" t="s">
        <v>19</v>
      </c>
      <c r="B50" s="13" t="s">
        <v>23</v>
      </c>
      <c r="C50" s="14">
        <v>45549</v>
      </c>
      <c r="D50" s="36" t="s">
        <v>22</v>
      </c>
      <c r="E50" s="15">
        <v>174</v>
      </c>
      <c r="F50" s="15">
        <v>184</v>
      </c>
      <c r="G50" s="15">
        <v>189</v>
      </c>
      <c r="H50" s="15">
        <v>192</v>
      </c>
      <c r="I50" s="15"/>
      <c r="J50" s="15"/>
      <c r="K50" s="18">
        <v>4</v>
      </c>
      <c r="L50" s="18">
        <v>739</v>
      </c>
      <c r="M50" s="19">
        <v>184.75</v>
      </c>
      <c r="N50" s="20">
        <v>6</v>
      </c>
      <c r="O50" s="21">
        <v>190.75</v>
      </c>
    </row>
    <row r="51" spans="1:15" x14ac:dyDescent="0.25">
      <c r="A51" s="12" t="s">
        <v>21</v>
      </c>
      <c r="B51" s="13" t="s">
        <v>23</v>
      </c>
      <c r="C51" s="14">
        <v>45553</v>
      </c>
      <c r="D51" s="36" t="s">
        <v>22</v>
      </c>
      <c r="E51" s="15">
        <v>197</v>
      </c>
      <c r="F51" s="15">
        <v>197</v>
      </c>
      <c r="G51" s="15">
        <v>186</v>
      </c>
      <c r="H51" s="15">
        <v>196</v>
      </c>
      <c r="I51" s="15"/>
      <c r="J51" s="15"/>
      <c r="K51" s="18">
        <v>4</v>
      </c>
      <c r="L51" s="18">
        <v>776</v>
      </c>
      <c r="M51" s="19">
        <v>194</v>
      </c>
      <c r="N51" s="20">
        <v>13</v>
      </c>
      <c r="O51" s="21">
        <v>207</v>
      </c>
    </row>
    <row r="52" spans="1:15" x14ac:dyDescent="0.25">
      <c r="A52" s="12" t="s">
        <v>21</v>
      </c>
      <c r="B52" s="13" t="s">
        <v>23</v>
      </c>
      <c r="C52" s="14">
        <v>45557</v>
      </c>
      <c r="D52" s="39" t="s">
        <v>22</v>
      </c>
      <c r="E52" s="15">
        <v>196.001</v>
      </c>
      <c r="F52" s="15">
        <v>196</v>
      </c>
      <c r="G52" s="15">
        <v>194</v>
      </c>
      <c r="H52" s="15">
        <v>197</v>
      </c>
      <c r="I52" s="15">
        <v>193</v>
      </c>
      <c r="J52" s="15">
        <v>193</v>
      </c>
      <c r="K52" s="18">
        <v>6</v>
      </c>
      <c r="L52" s="18">
        <v>1169.001</v>
      </c>
      <c r="M52" s="19">
        <v>194.83349999999999</v>
      </c>
      <c r="N52" s="20">
        <v>16</v>
      </c>
      <c r="O52" s="21">
        <v>210.83349999999999</v>
      </c>
    </row>
    <row r="53" spans="1:15" x14ac:dyDescent="0.25">
      <c r="A53" s="12" t="s">
        <v>21</v>
      </c>
      <c r="B53" s="13" t="s">
        <v>23</v>
      </c>
      <c r="C53" s="14">
        <v>45571</v>
      </c>
      <c r="D53" s="36" t="s">
        <v>42</v>
      </c>
      <c r="E53" s="15">
        <v>194</v>
      </c>
      <c r="F53" s="15">
        <v>197</v>
      </c>
      <c r="G53" s="15">
        <v>195</v>
      </c>
      <c r="H53" s="15">
        <v>197</v>
      </c>
      <c r="I53" s="15"/>
      <c r="J53" s="15"/>
      <c r="K53" s="18">
        <v>4</v>
      </c>
      <c r="L53" s="18">
        <v>783</v>
      </c>
      <c r="M53" s="19">
        <v>195.75</v>
      </c>
      <c r="N53" s="20">
        <v>13</v>
      </c>
      <c r="O53" s="21">
        <v>208.75</v>
      </c>
    </row>
    <row r="54" spans="1:15" x14ac:dyDescent="0.25">
      <c r="A54" s="12" t="s">
        <v>21</v>
      </c>
      <c r="B54" s="13" t="s">
        <v>23</v>
      </c>
      <c r="C54" s="14">
        <v>45574</v>
      </c>
      <c r="D54" s="36" t="s">
        <v>22</v>
      </c>
      <c r="E54" s="15">
        <v>187</v>
      </c>
      <c r="F54" s="15">
        <v>183</v>
      </c>
      <c r="G54" s="15">
        <v>194</v>
      </c>
      <c r="H54" s="15">
        <v>194</v>
      </c>
      <c r="I54" s="15"/>
      <c r="J54" s="15"/>
      <c r="K54" s="18">
        <v>4</v>
      </c>
      <c r="L54" s="18">
        <v>758</v>
      </c>
      <c r="M54" s="19">
        <v>189.5</v>
      </c>
      <c r="N54" s="20">
        <v>5</v>
      </c>
      <c r="O54" s="21">
        <v>194.5</v>
      </c>
    </row>
    <row r="55" spans="1:15" x14ac:dyDescent="0.25">
      <c r="A55" s="12" t="s">
        <v>21</v>
      </c>
      <c r="B55" s="13" t="s">
        <v>23</v>
      </c>
      <c r="C55" s="14">
        <v>45577</v>
      </c>
      <c r="D55" s="39" t="s">
        <v>22</v>
      </c>
      <c r="E55" s="15">
        <v>191</v>
      </c>
      <c r="F55" s="15">
        <v>189</v>
      </c>
      <c r="G55" s="15">
        <v>197</v>
      </c>
      <c r="H55" s="15">
        <v>197</v>
      </c>
      <c r="I55" s="15">
        <v>197</v>
      </c>
      <c r="J55" s="15">
        <v>196</v>
      </c>
      <c r="K55" s="18">
        <v>6</v>
      </c>
      <c r="L55" s="18">
        <v>1167</v>
      </c>
      <c r="M55" s="19">
        <v>194.5</v>
      </c>
      <c r="N55" s="20">
        <v>10</v>
      </c>
      <c r="O55" s="21">
        <v>204.5</v>
      </c>
    </row>
    <row r="56" spans="1:15" x14ac:dyDescent="0.25">
      <c r="A56" s="12" t="s">
        <v>21</v>
      </c>
      <c r="B56" s="13" t="s">
        <v>23</v>
      </c>
      <c r="C56" s="14">
        <v>45588</v>
      </c>
      <c r="D56" s="36" t="s">
        <v>42</v>
      </c>
      <c r="E56" s="15">
        <v>193</v>
      </c>
      <c r="F56" s="15">
        <v>197</v>
      </c>
      <c r="G56" s="15">
        <v>194</v>
      </c>
      <c r="H56" s="15">
        <v>195</v>
      </c>
      <c r="I56" s="15"/>
      <c r="J56" s="15"/>
      <c r="K56" s="18">
        <v>4</v>
      </c>
      <c r="L56" s="18">
        <v>779</v>
      </c>
      <c r="M56" s="19">
        <v>194.75</v>
      </c>
      <c r="N56" s="20">
        <v>5</v>
      </c>
      <c r="O56" s="21">
        <v>199.75</v>
      </c>
    </row>
    <row r="57" spans="1:15" x14ac:dyDescent="0.25">
      <c r="A57" s="12" t="s">
        <v>21</v>
      </c>
      <c r="B57" s="13" t="s">
        <v>23</v>
      </c>
      <c r="C57" s="14">
        <v>45591</v>
      </c>
      <c r="D57" s="36" t="s">
        <v>57</v>
      </c>
      <c r="E57" s="15">
        <v>190</v>
      </c>
      <c r="F57" s="15">
        <v>187</v>
      </c>
      <c r="G57" s="15">
        <v>184</v>
      </c>
      <c r="H57" s="15">
        <v>188</v>
      </c>
      <c r="I57" s="15">
        <v>189</v>
      </c>
      <c r="J57" s="15">
        <v>189</v>
      </c>
      <c r="K57" s="18">
        <v>6</v>
      </c>
      <c r="L57" s="18">
        <v>1127</v>
      </c>
      <c r="M57" s="19">
        <v>187.83333333333334</v>
      </c>
      <c r="N57" s="20">
        <v>22</v>
      </c>
      <c r="O57" s="21">
        <v>209.83333333333334</v>
      </c>
    </row>
    <row r="58" spans="1:15" x14ac:dyDescent="0.25">
      <c r="A58" s="12" t="s">
        <v>21</v>
      </c>
      <c r="B58" s="13" t="s">
        <v>23</v>
      </c>
      <c r="C58" s="14">
        <v>45595</v>
      </c>
      <c r="D58" s="36" t="s">
        <v>22</v>
      </c>
      <c r="E58" s="15">
        <v>193</v>
      </c>
      <c r="F58" s="15">
        <v>195</v>
      </c>
      <c r="G58" s="15">
        <v>197</v>
      </c>
      <c r="H58" s="15">
        <v>196</v>
      </c>
      <c r="I58" s="15"/>
      <c r="J58" s="15"/>
      <c r="K58" s="18">
        <v>4</v>
      </c>
      <c r="L58" s="18">
        <v>781</v>
      </c>
      <c r="M58" s="19">
        <v>195.25</v>
      </c>
      <c r="N58" s="20">
        <v>6</v>
      </c>
      <c r="O58" s="21">
        <v>201.25</v>
      </c>
    </row>
    <row r="59" spans="1:15" x14ac:dyDescent="0.25">
      <c r="A59" s="12" t="s">
        <v>21</v>
      </c>
      <c r="B59" s="13" t="s">
        <v>23</v>
      </c>
      <c r="C59" s="14">
        <v>45609</v>
      </c>
      <c r="D59" s="36" t="s">
        <v>22</v>
      </c>
      <c r="E59" s="15">
        <v>196</v>
      </c>
      <c r="F59" s="15">
        <v>194</v>
      </c>
      <c r="G59" s="15">
        <v>196</v>
      </c>
      <c r="H59" s="15">
        <v>192</v>
      </c>
      <c r="I59" s="15"/>
      <c r="J59" s="15"/>
      <c r="K59" s="18">
        <v>4</v>
      </c>
      <c r="L59" s="18">
        <v>778</v>
      </c>
      <c r="M59" s="19">
        <v>194.5</v>
      </c>
      <c r="N59" s="20">
        <v>13</v>
      </c>
      <c r="O59" s="21">
        <v>207.5</v>
      </c>
    </row>
    <row r="60" spans="1:15" x14ac:dyDescent="0.25">
      <c r="A60" s="12" t="s">
        <v>21</v>
      </c>
      <c r="B60" s="13" t="s">
        <v>23</v>
      </c>
      <c r="C60" s="14">
        <v>45616</v>
      </c>
      <c r="D60" s="36" t="s">
        <v>22</v>
      </c>
      <c r="E60" s="15">
        <v>193</v>
      </c>
      <c r="F60" s="15">
        <v>195</v>
      </c>
      <c r="G60" s="15">
        <v>196</v>
      </c>
      <c r="H60" s="15">
        <v>193</v>
      </c>
      <c r="I60" s="15"/>
      <c r="J60" s="15"/>
      <c r="K60" s="18">
        <v>4</v>
      </c>
      <c r="L60" s="18">
        <v>777</v>
      </c>
      <c r="M60" s="19">
        <v>194.25</v>
      </c>
      <c r="N60" s="20">
        <v>13</v>
      </c>
      <c r="O60" s="21">
        <v>207.25</v>
      </c>
    </row>
    <row r="61" spans="1:15" x14ac:dyDescent="0.25">
      <c r="A61" s="23"/>
      <c r="B61" s="24"/>
      <c r="C61" s="25"/>
      <c r="D61" s="26"/>
      <c r="E61" s="27"/>
      <c r="F61" s="27"/>
      <c r="G61" s="27"/>
      <c r="H61" s="27"/>
      <c r="I61" s="27"/>
      <c r="J61" s="27"/>
      <c r="K61" s="28"/>
      <c r="L61" s="28"/>
      <c r="M61" s="29"/>
      <c r="N61" s="30"/>
      <c r="O61" s="31"/>
    </row>
    <row r="62" spans="1:15" x14ac:dyDescent="0.25">
      <c r="K62" s="8">
        <f>SUM(K2:K61)</f>
        <v>256</v>
      </c>
      <c r="L62" s="8">
        <f>SUM(L2:L61)</f>
        <v>49206.002999999997</v>
      </c>
      <c r="M62" s="7">
        <f>SUM(L62/K62)</f>
        <v>192.21094921874999</v>
      </c>
      <c r="N62" s="8">
        <f>SUM(N2:N61)</f>
        <v>532</v>
      </c>
      <c r="O62" s="11">
        <f>SUM(M62+N62)</f>
        <v>724.21094921874999</v>
      </c>
    </row>
  </sheetData>
  <protectedRanges>
    <protectedRange algorithmName="SHA-512" hashValue="ON39YdpmFHfN9f47KpiRvqrKx0V9+erV1CNkpWzYhW/Qyc6aT8rEyCrvauWSYGZK2ia3o7vd3akF07acHAFpOA==" saltValue="yVW9XmDwTqEnmpSGai0KYg==" spinCount="100000" sqref="B61:C61 I61:J61" name="Range1_20_1_1"/>
    <protectedRange algorithmName="SHA-512" hashValue="ON39YdpmFHfN9f47KpiRvqrKx0V9+erV1CNkpWzYhW/Qyc6aT8rEyCrvauWSYGZK2ia3o7vd3akF07acHAFpOA==" saltValue="yVW9XmDwTqEnmpSGai0KYg==" spinCount="100000" sqref="D61" name="Range1_1_15_1"/>
    <protectedRange algorithmName="SHA-512" hashValue="ON39YdpmFHfN9f47KpiRvqrKx0V9+erV1CNkpWzYhW/Qyc6aT8rEyCrvauWSYGZK2ia3o7vd3akF07acHAFpOA==" saltValue="yVW9XmDwTqEnmpSGai0KYg==" spinCount="100000" sqref="E61:H61" name="Range1_3_4_1_1"/>
    <protectedRange sqref="C2" name="Range1_2_5"/>
    <protectedRange algorithmName="SHA-512" hashValue="ON39YdpmFHfN9f47KpiRvqrKx0V9+erV1CNkpWzYhW/Qyc6aT8rEyCrvauWSYGZK2ia3o7vd3akF07acHAFpOA==" saltValue="yVW9XmDwTqEnmpSGai0KYg==" spinCount="100000" sqref="E3:J3 B3:C3 B4:C4 E4:J4" name="Range1_4"/>
    <protectedRange algorithmName="SHA-512" hashValue="ON39YdpmFHfN9f47KpiRvqrKx0V9+erV1CNkpWzYhW/Qyc6aT8rEyCrvauWSYGZK2ia3o7vd3akF07acHAFpOA==" saltValue="yVW9XmDwTqEnmpSGai0KYg==" spinCount="100000" sqref="D3 D4" name="Range1_1_2"/>
    <protectedRange algorithmName="SHA-512" hashValue="ON39YdpmFHfN9f47KpiRvqrKx0V9+erV1CNkpWzYhW/Qyc6aT8rEyCrvauWSYGZK2ia3o7vd3akF07acHAFpOA==" saltValue="yVW9XmDwTqEnmpSGai0KYg==" spinCount="100000" sqref="E25:J27 B25:C27" name="Range1_6"/>
    <protectedRange algorithmName="SHA-512" hashValue="ON39YdpmFHfN9f47KpiRvqrKx0V9+erV1CNkpWzYhW/Qyc6aT8rEyCrvauWSYGZK2ia3o7vd3akF07acHAFpOA==" saltValue="yVW9XmDwTqEnmpSGai0KYg==" spinCount="100000" sqref="D25:D27" name="Range1_1_6_1"/>
    <protectedRange algorithmName="SHA-512" hashValue="ON39YdpmFHfN9f47KpiRvqrKx0V9+erV1CNkpWzYhW/Qyc6aT8rEyCrvauWSYGZK2ia3o7vd3akF07acHAFpOA==" saltValue="yVW9XmDwTqEnmpSGai0KYg==" spinCount="100000" sqref="B28:C30 E28:J30" name="Range1_4_1"/>
    <protectedRange algorithmName="SHA-512" hashValue="ON39YdpmFHfN9f47KpiRvqrKx0V9+erV1CNkpWzYhW/Qyc6aT8rEyCrvauWSYGZK2ia3o7vd3akF07acHAFpOA==" saltValue="yVW9XmDwTqEnmpSGai0KYg==" spinCount="100000" sqref="D28:D30" name="Range1_1_2_1"/>
    <protectedRange algorithmName="SHA-512" hashValue="ON39YdpmFHfN9f47KpiRvqrKx0V9+erV1CNkpWzYhW/Qyc6aT8rEyCrvauWSYGZK2ia3o7vd3akF07acHAFpOA==" saltValue="yVW9XmDwTqEnmpSGai0KYg==" spinCount="100000" sqref="E33:J33 B33:C33" name="Range1_18"/>
    <protectedRange algorithmName="SHA-512" hashValue="ON39YdpmFHfN9f47KpiRvqrKx0V9+erV1CNkpWzYhW/Qyc6aT8rEyCrvauWSYGZK2ia3o7vd3akF07acHAFpOA==" saltValue="yVW9XmDwTqEnmpSGai0KYg==" spinCount="100000" sqref="D33" name="Range1_1_11"/>
    <protectedRange algorithmName="SHA-512" hashValue="ON39YdpmFHfN9f47KpiRvqrKx0V9+erV1CNkpWzYhW/Qyc6aT8rEyCrvauWSYGZK2ia3o7vd3akF07acHAFpOA==" saltValue="yVW9XmDwTqEnmpSGai0KYg==" spinCount="100000" sqref="E40:J40 B40:C40" name="Range1_8"/>
    <protectedRange algorithmName="SHA-512" hashValue="ON39YdpmFHfN9f47KpiRvqrKx0V9+erV1CNkpWzYhW/Qyc6aT8rEyCrvauWSYGZK2ia3o7vd3akF07acHAFpOA==" saltValue="yVW9XmDwTqEnmpSGai0KYg==" spinCount="100000" sqref="D40" name="Range1_1_6"/>
    <protectedRange algorithmName="SHA-512" hashValue="ON39YdpmFHfN9f47KpiRvqrKx0V9+erV1CNkpWzYhW/Qyc6aT8rEyCrvauWSYGZK2ia3o7vd3akF07acHAFpOA==" saltValue="yVW9XmDwTqEnmpSGai0KYg==" spinCount="100000" sqref="B43:C45 E43:J45 E46:J47 B46:C47" name="Range1_10"/>
    <protectedRange algorithmName="SHA-512" hashValue="ON39YdpmFHfN9f47KpiRvqrKx0V9+erV1CNkpWzYhW/Qyc6aT8rEyCrvauWSYGZK2ia3o7vd3akF07acHAFpOA==" saltValue="yVW9XmDwTqEnmpSGai0KYg==" spinCount="100000" sqref="D43:D45 D46:D47" name="Range1_1_10"/>
  </protectedRanges>
  <conditionalFormatting sqref="E61">
    <cfRule type="top10" dxfId="63" priority="74" rank="1"/>
  </conditionalFormatting>
  <conditionalFormatting sqref="E61:J61">
    <cfRule type="cellIs" dxfId="62" priority="68" operator="greaterThanOrEqual">
      <formula>200</formula>
    </cfRule>
  </conditionalFormatting>
  <conditionalFormatting sqref="F61">
    <cfRule type="top10" dxfId="61" priority="73" rank="1"/>
  </conditionalFormatting>
  <conditionalFormatting sqref="G61">
    <cfRule type="top10" dxfId="60" priority="72" rank="1"/>
  </conditionalFormatting>
  <conditionalFormatting sqref="H61">
    <cfRule type="top10" dxfId="59" priority="71" rank="1"/>
  </conditionalFormatting>
  <conditionalFormatting sqref="I61">
    <cfRule type="top10" dxfId="58" priority="70" rank="1"/>
    <cfRule type="top10" dxfId="57" priority="75" rank="1"/>
  </conditionalFormatting>
  <conditionalFormatting sqref="J61">
    <cfRule type="top10" dxfId="56" priority="69" rank="1"/>
  </conditionalFormatting>
  <hyperlinks>
    <hyperlink ref="Q1" location="'National Rankings'!A1" display="Back to Ranking" xr:uid="{53197C6B-CEF3-4575-BF08-820FDD25779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2CC9478-4FF8-48D3-A52B-DFFF5B58F6E3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6AE43-6DCD-412A-8195-5E46B0E6970E}">
  <dimension ref="A1:Q15"/>
  <sheetViews>
    <sheetView workbookViewId="0">
      <selection activeCell="K16" sqref="K1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20</v>
      </c>
    </row>
    <row r="2" spans="1:17" x14ac:dyDescent="0.25">
      <c r="A2" s="12" t="s">
        <v>21</v>
      </c>
      <c r="B2" s="13" t="s">
        <v>48</v>
      </c>
      <c r="C2" s="14">
        <v>45391</v>
      </c>
      <c r="D2" s="36" t="s">
        <v>49</v>
      </c>
      <c r="E2" s="15">
        <v>197</v>
      </c>
      <c r="F2" s="15">
        <v>197</v>
      </c>
      <c r="G2" s="15">
        <v>197</v>
      </c>
      <c r="H2" s="15"/>
      <c r="I2" s="15"/>
      <c r="J2" s="15"/>
      <c r="K2" s="18">
        <v>3</v>
      </c>
      <c r="L2" s="18">
        <v>591</v>
      </c>
      <c r="M2" s="19">
        <v>197</v>
      </c>
      <c r="N2" s="20">
        <v>5</v>
      </c>
      <c r="O2" s="21">
        <v>202</v>
      </c>
    </row>
    <row r="3" spans="1:17" x14ac:dyDescent="0.25">
      <c r="A3" s="12" t="s">
        <v>21</v>
      </c>
      <c r="B3" s="13" t="s">
        <v>48</v>
      </c>
      <c r="C3" s="14">
        <v>45416</v>
      </c>
      <c r="D3" s="36" t="s">
        <v>49</v>
      </c>
      <c r="E3" s="15">
        <v>195</v>
      </c>
      <c r="F3" s="15">
        <v>198</v>
      </c>
      <c r="G3" s="15">
        <v>196</v>
      </c>
      <c r="H3" s="15">
        <v>196</v>
      </c>
      <c r="I3" s="15">
        <v>194</v>
      </c>
      <c r="J3" s="15"/>
      <c r="K3" s="18">
        <f>COUNT(E3:J3)</f>
        <v>5</v>
      </c>
      <c r="L3" s="18">
        <f>SUM(E3:J3)</f>
        <v>979</v>
      </c>
      <c r="M3" s="19">
        <f>IFERROR(L3/K3,0)</f>
        <v>195.8</v>
      </c>
      <c r="N3" s="20">
        <v>3</v>
      </c>
      <c r="O3" s="21">
        <v>198.8</v>
      </c>
    </row>
    <row r="4" spans="1:17" x14ac:dyDescent="0.25">
      <c r="A4" s="12" t="s">
        <v>21</v>
      </c>
      <c r="B4" s="13" t="s">
        <v>48</v>
      </c>
      <c r="C4" s="14">
        <v>45444</v>
      </c>
      <c r="D4" s="36" t="s">
        <v>49</v>
      </c>
      <c r="E4" s="15">
        <v>195</v>
      </c>
      <c r="F4" s="15">
        <v>196</v>
      </c>
      <c r="G4" s="15">
        <v>195</v>
      </c>
      <c r="H4" s="15">
        <v>194</v>
      </c>
      <c r="I4" s="15">
        <v>194</v>
      </c>
      <c r="J4" s="15">
        <v>192</v>
      </c>
      <c r="K4" s="18">
        <v>6</v>
      </c>
      <c r="L4" s="18">
        <v>1166</v>
      </c>
      <c r="M4" s="19">
        <v>194.33333333333334</v>
      </c>
      <c r="N4" s="20">
        <v>26</v>
      </c>
      <c r="O4" s="21">
        <v>220.33333333333334</v>
      </c>
    </row>
    <row r="5" spans="1:17" x14ac:dyDescent="0.25">
      <c r="A5" s="12" t="s">
        <v>21</v>
      </c>
      <c r="B5" s="13" t="s">
        <v>48</v>
      </c>
      <c r="C5" s="14">
        <v>45454</v>
      </c>
      <c r="D5" s="36" t="s">
        <v>49</v>
      </c>
      <c r="E5" s="15">
        <v>191</v>
      </c>
      <c r="F5" s="15">
        <v>193</v>
      </c>
      <c r="G5" s="15">
        <v>197</v>
      </c>
      <c r="H5" s="15"/>
      <c r="I5" s="15"/>
      <c r="J5" s="15"/>
      <c r="K5" s="18">
        <v>3</v>
      </c>
      <c r="L5" s="18">
        <v>581</v>
      </c>
      <c r="M5" s="19">
        <v>193.66666666666666</v>
      </c>
      <c r="N5" s="20">
        <v>11</v>
      </c>
      <c r="O5" s="21">
        <v>204.66666666666666</v>
      </c>
    </row>
    <row r="6" spans="1:17" x14ac:dyDescent="0.25">
      <c r="A6" s="12" t="s">
        <v>21</v>
      </c>
      <c r="B6" s="13" t="s">
        <v>48</v>
      </c>
      <c r="C6" s="14">
        <v>45482</v>
      </c>
      <c r="D6" s="36" t="s">
        <v>49</v>
      </c>
      <c r="E6" s="15">
        <v>195.001</v>
      </c>
      <c r="F6" s="15">
        <v>195</v>
      </c>
      <c r="G6" s="15">
        <v>199</v>
      </c>
      <c r="H6" s="15"/>
      <c r="I6" s="15"/>
      <c r="J6" s="15"/>
      <c r="K6" s="18">
        <v>3</v>
      </c>
      <c r="L6" s="18">
        <v>589.00099999999998</v>
      </c>
      <c r="M6" s="19">
        <v>196.33366666666666</v>
      </c>
      <c r="N6" s="20">
        <v>9</v>
      </c>
      <c r="O6" s="21">
        <v>205.33366666666666</v>
      </c>
    </row>
    <row r="7" spans="1:17" x14ac:dyDescent="0.25">
      <c r="A7" s="12" t="s">
        <v>21</v>
      </c>
      <c r="B7" s="13" t="s">
        <v>48</v>
      </c>
      <c r="C7" s="14">
        <v>45507</v>
      </c>
      <c r="D7" s="36" t="s">
        <v>49</v>
      </c>
      <c r="E7" s="15">
        <v>196</v>
      </c>
      <c r="F7" s="15">
        <v>196</v>
      </c>
      <c r="G7" s="15">
        <v>198</v>
      </c>
      <c r="H7" s="15">
        <v>196</v>
      </c>
      <c r="I7" s="15">
        <v>195</v>
      </c>
      <c r="J7" s="15">
        <v>197</v>
      </c>
      <c r="K7" s="18">
        <v>6</v>
      </c>
      <c r="L7" s="18">
        <v>1178</v>
      </c>
      <c r="M7" s="19">
        <v>196.33333333333334</v>
      </c>
      <c r="N7" s="20">
        <v>26</v>
      </c>
      <c r="O7" s="21">
        <v>222.33333333333334</v>
      </c>
    </row>
    <row r="8" spans="1:17" x14ac:dyDescent="0.25">
      <c r="A8" s="12" t="s">
        <v>21</v>
      </c>
      <c r="B8" s="13" t="s">
        <v>48</v>
      </c>
      <c r="C8" s="14">
        <v>45517</v>
      </c>
      <c r="D8" s="36" t="s">
        <v>49</v>
      </c>
      <c r="E8" s="15">
        <v>194</v>
      </c>
      <c r="F8" s="15">
        <v>192</v>
      </c>
      <c r="G8" s="15">
        <v>195</v>
      </c>
      <c r="H8" s="15"/>
      <c r="I8" s="15"/>
      <c r="J8" s="15"/>
      <c r="K8" s="18">
        <v>3</v>
      </c>
      <c r="L8" s="18">
        <v>581</v>
      </c>
      <c r="M8" s="19">
        <v>193.66666666666666</v>
      </c>
      <c r="N8" s="20">
        <v>4</v>
      </c>
      <c r="O8" s="21">
        <v>197.66666666666666</v>
      </c>
    </row>
    <row r="9" spans="1:17" x14ac:dyDescent="0.25">
      <c r="A9" s="12" t="s">
        <v>21</v>
      </c>
      <c r="B9" s="13" t="s">
        <v>48</v>
      </c>
      <c r="C9" s="14">
        <v>45524</v>
      </c>
      <c r="D9" s="36" t="s">
        <v>49</v>
      </c>
      <c r="E9" s="15">
        <v>189</v>
      </c>
      <c r="F9" s="15">
        <v>195</v>
      </c>
      <c r="G9" s="15">
        <v>194</v>
      </c>
      <c r="H9" s="15"/>
      <c r="I9" s="15"/>
      <c r="J9" s="15"/>
      <c r="K9" s="18">
        <v>3</v>
      </c>
      <c r="L9" s="18">
        <v>578</v>
      </c>
      <c r="M9" s="19">
        <v>192.66666666666666</v>
      </c>
      <c r="N9" s="20">
        <v>6</v>
      </c>
      <c r="O9" s="21">
        <v>198.66666666666666</v>
      </c>
    </row>
    <row r="10" spans="1:17" x14ac:dyDescent="0.25">
      <c r="A10" s="12" t="s">
        <v>21</v>
      </c>
      <c r="B10" s="13" t="s">
        <v>48</v>
      </c>
      <c r="C10" s="14">
        <v>45535</v>
      </c>
      <c r="D10" s="39" t="s">
        <v>49</v>
      </c>
      <c r="E10" s="41">
        <v>196</v>
      </c>
      <c r="F10" s="43">
        <v>188</v>
      </c>
      <c r="G10" s="41">
        <v>189</v>
      </c>
      <c r="H10" s="41">
        <v>193</v>
      </c>
      <c r="I10" s="41">
        <v>194</v>
      </c>
      <c r="J10" s="41">
        <v>196</v>
      </c>
      <c r="K10" s="18">
        <v>6</v>
      </c>
      <c r="L10" s="18">
        <v>1156</v>
      </c>
      <c r="M10" s="19">
        <v>192.66666666666666</v>
      </c>
      <c r="N10" s="20">
        <v>8</v>
      </c>
      <c r="O10" s="21">
        <v>200.66666666666666</v>
      </c>
    </row>
    <row r="11" spans="1:17" x14ac:dyDescent="0.25">
      <c r="A11" s="12" t="s">
        <v>21</v>
      </c>
      <c r="B11" s="13" t="s">
        <v>48</v>
      </c>
      <c r="C11" s="14">
        <v>45542</v>
      </c>
      <c r="D11" s="36" t="s">
        <v>49</v>
      </c>
      <c r="E11" s="15">
        <v>192</v>
      </c>
      <c r="F11" s="15">
        <v>188</v>
      </c>
      <c r="G11" s="15">
        <v>193</v>
      </c>
      <c r="H11" s="15">
        <v>195</v>
      </c>
      <c r="I11" s="15">
        <v>193</v>
      </c>
      <c r="J11" s="15"/>
      <c r="K11" s="18">
        <v>5</v>
      </c>
      <c r="L11" s="18">
        <v>961</v>
      </c>
      <c r="M11" s="19">
        <v>192.2</v>
      </c>
      <c r="N11" s="20">
        <v>6</v>
      </c>
      <c r="O11" s="21">
        <v>198.2</v>
      </c>
    </row>
    <row r="12" spans="1:17" x14ac:dyDescent="0.25">
      <c r="A12" s="12" t="s">
        <v>19</v>
      </c>
      <c r="B12" s="13" t="s">
        <v>48</v>
      </c>
      <c r="C12" s="14">
        <v>45545</v>
      </c>
      <c r="D12" s="36" t="s">
        <v>49</v>
      </c>
      <c r="E12" s="15">
        <v>196.001</v>
      </c>
      <c r="F12" s="15">
        <v>197.00200000000001</v>
      </c>
      <c r="G12" s="15">
        <v>197.00700000000001</v>
      </c>
      <c r="H12" s="15"/>
      <c r="I12" s="15"/>
      <c r="J12" s="15"/>
      <c r="K12" s="18">
        <v>3</v>
      </c>
      <c r="L12" s="18">
        <v>590.01</v>
      </c>
      <c r="M12" s="19">
        <v>196.67</v>
      </c>
      <c r="N12" s="20">
        <v>11</v>
      </c>
      <c r="O12" s="21">
        <v>207.67</v>
      </c>
    </row>
    <row r="13" spans="1:17" x14ac:dyDescent="0.25">
      <c r="A13" s="12" t="s">
        <v>21</v>
      </c>
      <c r="B13" s="13" t="s">
        <v>48</v>
      </c>
      <c r="C13" s="14">
        <v>45573</v>
      </c>
      <c r="D13" s="36" t="s">
        <v>49</v>
      </c>
      <c r="E13" s="15">
        <v>195</v>
      </c>
      <c r="F13" s="15">
        <v>195</v>
      </c>
      <c r="G13" s="15">
        <v>192</v>
      </c>
      <c r="H13" s="15"/>
      <c r="I13" s="15"/>
      <c r="J13" s="15"/>
      <c r="K13" s="18">
        <v>3</v>
      </c>
      <c r="L13" s="18">
        <v>582</v>
      </c>
      <c r="M13" s="19">
        <v>194</v>
      </c>
      <c r="N13" s="20">
        <v>6</v>
      </c>
      <c r="O13" s="21">
        <v>200</v>
      </c>
    </row>
    <row r="14" spans="1:17" x14ac:dyDescent="0.25">
      <c r="A14" s="23"/>
      <c r="B14" s="24"/>
      <c r="C14" s="25"/>
      <c r="D14" s="26"/>
      <c r="E14" s="27"/>
      <c r="F14" s="27"/>
      <c r="G14" s="27"/>
      <c r="H14" s="27"/>
      <c r="I14" s="27"/>
      <c r="J14" s="27"/>
      <c r="K14" s="28"/>
      <c r="L14" s="28"/>
      <c r="M14" s="29"/>
      <c r="N14" s="30"/>
      <c r="O14" s="31"/>
    </row>
    <row r="15" spans="1:17" x14ac:dyDescent="0.25">
      <c r="K15" s="8">
        <f>SUM(K2:K14)</f>
        <v>49</v>
      </c>
      <c r="L15" s="8">
        <f>SUM(L2:L14)</f>
        <v>9532.0110000000004</v>
      </c>
      <c r="M15" s="7">
        <f>SUM(L15/K15)</f>
        <v>194.53083673469388</v>
      </c>
      <c r="N15" s="8">
        <f>SUM(N2:N14)</f>
        <v>121</v>
      </c>
      <c r="O15" s="11">
        <f>SUM(M15+N15)</f>
        <v>315.53083673469388</v>
      </c>
    </row>
  </sheetData>
  <protectedRanges>
    <protectedRange algorithmName="SHA-512" hashValue="ON39YdpmFHfN9f47KpiRvqrKx0V9+erV1CNkpWzYhW/Qyc6aT8rEyCrvauWSYGZK2ia3o7vd3akF07acHAFpOA==" saltValue="yVW9XmDwTqEnmpSGai0KYg==" spinCount="100000" sqref="B14:C14 I14:J14" name="Range1_20_1_1"/>
    <protectedRange algorithmName="SHA-512" hashValue="ON39YdpmFHfN9f47KpiRvqrKx0V9+erV1CNkpWzYhW/Qyc6aT8rEyCrvauWSYGZK2ia3o7vd3akF07acHAFpOA==" saltValue="yVW9XmDwTqEnmpSGai0KYg==" spinCount="100000" sqref="D14" name="Range1_1_15_1"/>
    <protectedRange algorithmName="SHA-512" hashValue="ON39YdpmFHfN9f47KpiRvqrKx0V9+erV1CNkpWzYhW/Qyc6aT8rEyCrvauWSYGZK2ia3o7vd3akF07acHAFpOA==" saltValue="yVW9XmDwTqEnmpSGai0KYg==" spinCount="100000" sqref="E14:H14" name="Range1_3_4_1_1"/>
    <protectedRange algorithmName="SHA-512" hashValue="ON39YdpmFHfN9f47KpiRvqrKx0V9+erV1CNkpWzYhW/Qyc6aT8rEyCrvauWSYGZK2ia3o7vd3akF07acHAFpOA==" saltValue="yVW9XmDwTqEnmpSGai0KYg==" spinCount="100000" sqref="E4:J4 B4:C4" name="Range1_13"/>
    <protectedRange algorithmName="SHA-512" hashValue="ON39YdpmFHfN9f47KpiRvqrKx0V9+erV1CNkpWzYhW/Qyc6aT8rEyCrvauWSYGZK2ia3o7vd3akF07acHAFpOA==" saltValue="yVW9XmDwTqEnmpSGai0KYg==" spinCount="100000" sqref="D4" name="Range1_1_11_1"/>
    <protectedRange algorithmName="SHA-512" hashValue="ON39YdpmFHfN9f47KpiRvqrKx0V9+erV1CNkpWzYhW/Qyc6aT8rEyCrvauWSYGZK2ia3o7vd3akF07acHAFpOA==" saltValue="yVW9XmDwTqEnmpSGai0KYg==" spinCount="100000" sqref="B10:C10 E10 G10:J10" name="Range1_5_2"/>
    <protectedRange algorithmName="SHA-512" hashValue="ON39YdpmFHfN9f47KpiRvqrKx0V9+erV1CNkpWzYhW/Qyc6aT8rEyCrvauWSYGZK2ia3o7vd3akF07acHAFpOA==" saltValue="yVW9XmDwTqEnmpSGai0KYg==" spinCount="100000" sqref="D10" name="Range1_1_3_1"/>
    <protectedRange algorithmName="SHA-512" hashValue="ON39YdpmFHfN9f47KpiRvqrKx0V9+erV1CNkpWzYhW/Qyc6aT8rEyCrvauWSYGZK2ia3o7vd3akF07acHAFpOA==" saltValue="yVW9XmDwTqEnmpSGai0KYg==" spinCount="100000" sqref="E11:J11 B11:C11 B12:C12 E12:J12" name="Range1_14"/>
    <protectedRange algorithmName="SHA-512" hashValue="ON39YdpmFHfN9f47KpiRvqrKx0V9+erV1CNkpWzYhW/Qyc6aT8rEyCrvauWSYGZK2ia3o7vd3akF07acHAFpOA==" saltValue="yVW9XmDwTqEnmpSGai0KYg==" spinCount="100000" sqref="D11 D12" name="Range1_1_14"/>
  </protectedRanges>
  <conditionalFormatting sqref="E14">
    <cfRule type="top10" dxfId="55" priority="7" rank="1"/>
  </conditionalFormatting>
  <conditionalFormatting sqref="E14:J14">
    <cfRule type="cellIs" dxfId="54" priority="1" operator="greaterThanOrEqual">
      <formula>200</formula>
    </cfRule>
  </conditionalFormatting>
  <conditionalFormatting sqref="F14">
    <cfRule type="top10" dxfId="53" priority="6" rank="1"/>
  </conditionalFormatting>
  <conditionalFormatting sqref="G14">
    <cfRule type="top10" dxfId="52" priority="5" rank="1"/>
  </conditionalFormatting>
  <conditionalFormatting sqref="H14">
    <cfRule type="top10" dxfId="51" priority="4" rank="1"/>
  </conditionalFormatting>
  <conditionalFormatting sqref="I14">
    <cfRule type="top10" dxfId="50" priority="3" rank="1"/>
    <cfRule type="top10" dxfId="49" priority="8" rank="1"/>
  </conditionalFormatting>
  <conditionalFormatting sqref="J14">
    <cfRule type="top10" dxfId="48" priority="2" rank="1"/>
  </conditionalFormatting>
  <hyperlinks>
    <hyperlink ref="Q1" location="'National Rankings'!A1" display="Back to Ranking" xr:uid="{4E6D3A0A-330C-4A8F-999C-CD24CCABEF73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85F028C-D849-418F-8FEE-F65483990E3A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5211A-C6C5-4271-8A97-FBDBD46D3A92}">
  <dimension ref="A1:Q37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20</v>
      </c>
    </row>
    <row r="2" spans="1:17" x14ac:dyDescent="0.25">
      <c r="A2" s="12" t="s">
        <v>21</v>
      </c>
      <c r="B2" s="13" t="s">
        <v>41</v>
      </c>
      <c r="C2" s="14">
        <v>45360</v>
      </c>
      <c r="D2" s="36" t="s">
        <v>31</v>
      </c>
      <c r="E2" s="15">
        <v>184</v>
      </c>
      <c r="F2" s="15">
        <v>189</v>
      </c>
      <c r="G2" s="15">
        <v>181</v>
      </c>
      <c r="H2" s="15">
        <v>180</v>
      </c>
      <c r="I2" s="15"/>
      <c r="J2" s="15"/>
      <c r="K2" s="18">
        <v>4</v>
      </c>
      <c r="L2" s="18">
        <v>734</v>
      </c>
      <c r="M2" s="19">
        <v>183.5</v>
      </c>
      <c r="N2" s="20">
        <v>6</v>
      </c>
      <c r="O2" s="21">
        <v>189.5</v>
      </c>
    </row>
    <row r="3" spans="1:17" x14ac:dyDescent="0.25">
      <c r="A3" s="12" t="s">
        <v>21</v>
      </c>
      <c r="B3" s="13" t="s">
        <v>41</v>
      </c>
      <c r="C3" s="14">
        <v>45374</v>
      </c>
      <c r="D3" s="36" t="s">
        <v>31</v>
      </c>
      <c r="E3" s="15">
        <v>191</v>
      </c>
      <c r="F3" s="15">
        <v>183</v>
      </c>
      <c r="G3" s="15">
        <v>187</v>
      </c>
      <c r="H3" s="15">
        <v>185</v>
      </c>
      <c r="I3" s="15"/>
      <c r="J3" s="15"/>
      <c r="K3" s="18">
        <v>4</v>
      </c>
      <c r="L3" s="18">
        <v>746</v>
      </c>
      <c r="M3" s="19">
        <v>186.5</v>
      </c>
      <c r="N3" s="20">
        <v>7</v>
      </c>
      <c r="O3" s="21">
        <v>193.5</v>
      </c>
    </row>
    <row r="4" spans="1:17" x14ac:dyDescent="0.25">
      <c r="A4" s="12" t="s">
        <v>21</v>
      </c>
      <c r="B4" s="13" t="s">
        <v>41</v>
      </c>
      <c r="C4" s="14">
        <v>45384</v>
      </c>
      <c r="D4" s="39" t="s">
        <v>31</v>
      </c>
      <c r="E4" s="15">
        <v>184</v>
      </c>
      <c r="F4" s="15">
        <v>187</v>
      </c>
      <c r="G4" s="15">
        <v>189</v>
      </c>
      <c r="H4" s="15">
        <v>189</v>
      </c>
      <c r="I4" s="15"/>
      <c r="J4" s="15"/>
      <c r="K4" s="18">
        <v>4</v>
      </c>
      <c r="L4" s="18">
        <v>749</v>
      </c>
      <c r="M4" s="19">
        <v>187.25</v>
      </c>
      <c r="N4" s="20">
        <v>6</v>
      </c>
      <c r="O4" s="21">
        <v>193.25</v>
      </c>
    </row>
    <row r="5" spans="1:17" x14ac:dyDescent="0.25">
      <c r="A5" s="12" t="s">
        <v>19</v>
      </c>
      <c r="B5" s="13" t="s">
        <v>41</v>
      </c>
      <c r="C5" s="14">
        <v>45393</v>
      </c>
      <c r="D5" s="36" t="s">
        <v>31</v>
      </c>
      <c r="E5" s="15">
        <v>187</v>
      </c>
      <c r="F5" s="15">
        <v>184</v>
      </c>
      <c r="G5" s="15">
        <v>187</v>
      </c>
      <c r="H5" s="15"/>
      <c r="I5" s="15"/>
      <c r="J5" s="15"/>
      <c r="K5" s="18">
        <v>3</v>
      </c>
      <c r="L5" s="18">
        <v>558</v>
      </c>
      <c r="M5" s="19">
        <v>186</v>
      </c>
      <c r="N5" s="20">
        <v>4</v>
      </c>
      <c r="O5" s="21">
        <v>190</v>
      </c>
    </row>
    <row r="6" spans="1:17" x14ac:dyDescent="0.25">
      <c r="A6" s="12" t="s">
        <v>21</v>
      </c>
      <c r="B6" s="13" t="s">
        <v>41</v>
      </c>
      <c r="C6" s="14">
        <v>45395</v>
      </c>
      <c r="D6" s="36" t="s">
        <v>31</v>
      </c>
      <c r="E6" s="15">
        <v>194</v>
      </c>
      <c r="F6" s="15">
        <v>184</v>
      </c>
      <c r="G6" s="15">
        <v>181.001</v>
      </c>
      <c r="H6" s="15">
        <v>184</v>
      </c>
      <c r="I6" s="15"/>
      <c r="J6" s="15"/>
      <c r="K6" s="18">
        <v>4</v>
      </c>
      <c r="L6" s="18">
        <v>743.00099999999998</v>
      </c>
      <c r="M6" s="19">
        <v>185.75024999999999</v>
      </c>
      <c r="N6" s="20">
        <v>9</v>
      </c>
      <c r="O6" s="21">
        <v>194.75024999999999</v>
      </c>
    </row>
    <row r="7" spans="1:17" x14ac:dyDescent="0.25">
      <c r="A7" s="12" t="s">
        <v>21</v>
      </c>
      <c r="B7" s="13" t="s">
        <v>41</v>
      </c>
      <c r="C7" s="14">
        <v>45407</v>
      </c>
      <c r="D7" s="36" t="s">
        <v>31</v>
      </c>
      <c r="E7" s="15">
        <v>188.001</v>
      </c>
      <c r="F7" s="15">
        <v>179</v>
      </c>
      <c r="G7" s="15">
        <v>183</v>
      </c>
      <c r="H7" s="15"/>
      <c r="I7" s="15"/>
      <c r="J7" s="15"/>
      <c r="K7" s="18">
        <v>3</v>
      </c>
      <c r="L7" s="18">
        <v>550.00099999999998</v>
      </c>
      <c r="M7" s="19">
        <v>183.33366666666666</v>
      </c>
      <c r="N7" s="20">
        <v>8</v>
      </c>
      <c r="O7" s="21">
        <v>191.33366666666666</v>
      </c>
    </row>
    <row r="8" spans="1:17" x14ac:dyDescent="0.25">
      <c r="A8" s="12" t="s">
        <v>21</v>
      </c>
      <c r="B8" s="13" t="s">
        <v>41</v>
      </c>
      <c r="C8" s="14">
        <v>45409</v>
      </c>
      <c r="D8" s="36" t="s">
        <v>31</v>
      </c>
      <c r="E8" s="15">
        <v>186</v>
      </c>
      <c r="F8" s="15">
        <v>181</v>
      </c>
      <c r="G8" s="15">
        <v>188</v>
      </c>
      <c r="H8" s="15">
        <v>183</v>
      </c>
      <c r="I8" s="15"/>
      <c r="J8" s="15"/>
      <c r="K8" s="18">
        <v>4</v>
      </c>
      <c r="L8" s="18">
        <v>738</v>
      </c>
      <c r="M8" s="19">
        <v>184.5</v>
      </c>
      <c r="N8" s="20">
        <v>8</v>
      </c>
      <c r="O8" s="21">
        <v>192.5</v>
      </c>
    </row>
    <row r="9" spans="1:17" x14ac:dyDescent="0.25">
      <c r="A9" s="12" t="s">
        <v>19</v>
      </c>
      <c r="B9" s="13" t="s">
        <v>41</v>
      </c>
      <c r="C9" s="14">
        <v>45419</v>
      </c>
      <c r="D9" s="36" t="s">
        <v>31</v>
      </c>
      <c r="E9" s="15">
        <v>188</v>
      </c>
      <c r="F9" s="15">
        <v>184.001</v>
      </c>
      <c r="G9" s="15">
        <v>186</v>
      </c>
      <c r="H9" s="15">
        <v>187</v>
      </c>
      <c r="I9" s="15"/>
      <c r="J9" s="15"/>
      <c r="K9" s="18">
        <v>4</v>
      </c>
      <c r="L9" s="18">
        <v>745.00099999999998</v>
      </c>
      <c r="M9" s="19">
        <v>186.25024999999999</v>
      </c>
      <c r="N9" s="20">
        <v>4</v>
      </c>
      <c r="O9" s="21">
        <v>190.25024999999999</v>
      </c>
    </row>
    <row r="10" spans="1:17" x14ac:dyDescent="0.25">
      <c r="A10" s="12" t="s">
        <v>19</v>
      </c>
      <c r="B10" s="13" t="s">
        <v>41</v>
      </c>
      <c r="C10" s="14">
        <v>45421</v>
      </c>
      <c r="D10" s="36" t="s">
        <v>31</v>
      </c>
      <c r="E10" s="15">
        <v>189</v>
      </c>
      <c r="F10" s="15">
        <v>190</v>
      </c>
      <c r="G10" s="15">
        <v>178</v>
      </c>
      <c r="H10" s="15"/>
      <c r="I10" s="15"/>
      <c r="J10" s="15"/>
      <c r="K10" s="18">
        <v>3</v>
      </c>
      <c r="L10" s="18">
        <v>557</v>
      </c>
      <c r="M10" s="19">
        <v>185.66666666666666</v>
      </c>
      <c r="N10" s="20">
        <v>3</v>
      </c>
      <c r="O10" s="21">
        <v>188.66666666666666</v>
      </c>
    </row>
    <row r="11" spans="1:17" x14ac:dyDescent="0.25">
      <c r="A11" s="12" t="s">
        <v>21</v>
      </c>
      <c r="B11" s="13" t="s">
        <v>41</v>
      </c>
      <c r="C11" s="14">
        <v>45423</v>
      </c>
      <c r="D11" s="36" t="s">
        <v>31</v>
      </c>
      <c r="E11" s="15">
        <v>186</v>
      </c>
      <c r="F11" s="15">
        <v>192</v>
      </c>
      <c r="G11" s="15">
        <v>187</v>
      </c>
      <c r="H11" s="15">
        <v>187</v>
      </c>
      <c r="I11" s="15"/>
      <c r="J11" s="15"/>
      <c r="K11" s="18">
        <v>4</v>
      </c>
      <c r="L11" s="18">
        <v>752</v>
      </c>
      <c r="M11" s="19">
        <v>188</v>
      </c>
      <c r="N11" s="20">
        <v>6</v>
      </c>
      <c r="O11" s="21">
        <v>194</v>
      </c>
    </row>
    <row r="12" spans="1:17" x14ac:dyDescent="0.25">
      <c r="A12" s="12" t="s">
        <v>21</v>
      </c>
      <c r="B12" s="13" t="s">
        <v>41</v>
      </c>
      <c r="C12" s="14">
        <v>45435</v>
      </c>
      <c r="D12" s="36" t="s">
        <v>31</v>
      </c>
      <c r="E12" s="15">
        <v>186</v>
      </c>
      <c r="F12" s="15">
        <v>189</v>
      </c>
      <c r="G12" s="15">
        <v>191.001</v>
      </c>
      <c r="H12" s="15"/>
      <c r="I12" s="15"/>
      <c r="J12" s="15"/>
      <c r="K12" s="18">
        <v>3</v>
      </c>
      <c r="L12" s="18">
        <v>566.00099999999998</v>
      </c>
      <c r="M12" s="19">
        <v>188.667</v>
      </c>
      <c r="N12" s="20">
        <v>4</v>
      </c>
      <c r="O12" s="21">
        <v>192.667</v>
      </c>
    </row>
    <row r="13" spans="1:17" x14ac:dyDescent="0.25">
      <c r="A13" s="12" t="s">
        <v>21</v>
      </c>
      <c r="B13" s="13" t="s">
        <v>41</v>
      </c>
      <c r="C13" s="14">
        <v>45437</v>
      </c>
      <c r="D13" s="36" t="s">
        <v>31</v>
      </c>
      <c r="E13" s="15">
        <v>193</v>
      </c>
      <c r="F13" s="15">
        <v>192</v>
      </c>
      <c r="G13" s="15">
        <v>188</v>
      </c>
      <c r="H13" s="15">
        <v>186</v>
      </c>
      <c r="I13" s="15"/>
      <c r="J13" s="15"/>
      <c r="K13" s="18">
        <v>4</v>
      </c>
      <c r="L13" s="18">
        <v>759</v>
      </c>
      <c r="M13" s="19">
        <v>189.75</v>
      </c>
      <c r="N13" s="20">
        <v>4</v>
      </c>
      <c r="O13" s="21">
        <v>193.75</v>
      </c>
    </row>
    <row r="14" spans="1:17" x14ac:dyDescent="0.25">
      <c r="A14" s="12" t="s">
        <v>21</v>
      </c>
      <c r="B14" s="13" t="s">
        <v>41</v>
      </c>
      <c r="C14" s="14">
        <v>45451</v>
      </c>
      <c r="D14" s="36" t="s">
        <v>31</v>
      </c>
      <c r="E14" s="15">
        <v>190</v>
      </c>
      <c r="F14" s="15">
        <v>193</v>
      </c>
      <c r="G14" s="15">
        <v>188</v>
      </c>
      <c r="H14" s="15">
        <v>187</v>
      </c>
      <c r="I14" s="15"/>
      <c r="J14" s="15"/>
      <c r="K14" s="18">
        <v>4</v>
      </c>
      <c r="L14" s="18">
        <v>758</v>
      </c>
      <c r="M14" s="19">
        <v>189.5</v>
      </c>
      <c r="N14" s="20">
        <v>13</v>
      </c>
      <c r="O14" s="21">
        <v>202.5</v>
      </c>
    </row>
    <row r="15" spans="1:17" x14ac:dyDescent="0.25">
      <c r="A15" s="12" t="s">
        <v>21</v>
      </c>
      <c r="B15" s="13" t="s">
        <v>41</v>
      </c>
      <c r="C15" s="14">
        <v>45456</v>
      </c>
      <c r="D15" s="36" t="s">
        <v>31</v>
      </c>
      <c r="E15" s="15">
        <v>188</v>
      </c>
      <c r="F15" s="15">
        <v>188</v>
      </c>
      <c r="G15" s="15">
        <v>189</v>
      </c>
      <c r="H15" s="15"/>
      <c r="I15" s="15"/>
      <c r="J15" s="15"/>
      <c r="K15" s="18">
        <v>3</v>
      </c>
      <c r="L15" s="18">
        <v>565</v>
      </c>
      <c r="M15" s="19">
        <v>188.33333333333334</v>
      </c>
      <c r="N15" s="20">
        <v>4</v>
      </c>
      <c r="O15" s="21">
        <v>192.33333333333334</v>
      </c>
    </row>
    <row r="16" spans="1:17" x14ac:dyDescent="0.25">
      <c r="A16" s="12" t="s">
        <v>21</v>
      </c>
      <c r="B16" s="13" t="s">
        <v>41</v>
      </c>
      <c r="C16" s="14">
        <v>45465</v>
      </c>
      <c r="D16" s="36" t="s">
        <v>31</v>
      </c>
      <c r="E16" s="15">
        <v>188</v>
      </c>
      <c r="F16" s="15">
        <v>186</v>
      </c>
      <c r="G16" s="15">
        <v>184</v>
      </c>
      <c r="H16" s="15">
        <v>183</v>
      </c>
      <c r="I16" s="15"/>
      <c r="J16" s="15"/>
      <c r="K16" s="18">
        <v>4</v>
      </c>
      <c r="L16" s="18">
        <v>741</v>
      </c>
      <c r="M16" s="19">
        <v>185.25</v>
      </c>
      <c r="N16" s="20">
        <v>6</v>
      </c>
      <c r="O16" s="21">
        <v>191.25</v>
      </c>
    </row>
    <row r="17" spans="1:15" x14ac:dyDescent="0.25">
      <c r="A17" s="12" t="s">
        <v>21</v>
      </c>
      <c r="B17" s="13" t="s">
        <v>41</v>
      </c>
      <c r="C17" s="14">
        <v>45470</v>
      </c>
      <c r="D17" s="36" t="s">
        <v>31</v>
      </c>
      <c r="E17" s="15">
        <v>191</v>
      </c>
      <c r="F17" s="15">
        <v>183</v>
      </c>
      <c r="G17" s="15">
        <v>190</v>
      </c>
      <c r="H17" s="15"/>
      <c r="I17" s="15"/>
      <c r="J17" s="15"/>
      <c r="K17" s="18">
        <v>3</v>
      </c>
      <c r="L17" s="18">
        <v>564</v>
      </c>
      <c r="M17" s="19">
        <v>188</v>
      </c>
      <c r="N17" s="20">
        <v>4</v>
      </c>
      <c r="O17" s="21">
        <v>192</v>
      </c>
    </row>
    <row r="18" spans="1:15" x14ac:dyDescent="0.25">
      <c r="A18" s="12" t="s">
        <v>21</v>
      </c>
      <c r="B18" s="13" t="s">
        <v>41</v>
      </c>
      <c r="C18" s="14">
        <v>45472</v>
      </c>
      <c r="D18" s="36" t="s">
        <v>31</v>
      </c>
      <c r="E18" s="15">
        <v>188</v>
      </c>
      <c r="F18" s="15">
        <v>177</v>
      </c>
      <c r="G18" s="15">
        <v>187</v>
      </c>
      <c r="H18" s="15">
        <v>185.001</v>
      </c>
      <c r="I18" s="15">
        <v>186</v>
      </c>
      <c r="J18" s="15">
        <v>187</v>
      </c>
      <c r="K18" s="18">
        <v>6</v>
      </c>
      <c r="L18" s="18">
        <v>1110.001</v>
      </c>
      <c r="M18" s="19">
        <v>185.00016666666667</v>
      </c>
      <c r="N18" s="20">
        <v>12</v>
      </c>
      <c r="O18" s="21">
        <v>197.00016666666667</v>
      </c>
    </row>
    <row r="19" spans="1:15" x14ac:dyDescent="0.25">
      <c r="A19" s="12" t="s">
        <v>21</v>
      </c>
      <c r="B19" s="13" t="s">
        <v>41</v>
      </c>
      <c r="C19" s="14">
        <v>45484</v>
      </c>
      <c r="D19" s="36" t="s">
        <v>31</v>
      </c>
      <c r="E19" s="15">
        <v>181</v>
      </c>
      <c r="F19" s="15">
        <v>187</v>
      </c>
      <c r="G19" s="15">
        <v>182</v>
      </c>
      <c r="H19" s="15"/>
      <c r="I19" s="15"/>
      <c r="J19" s="15"/>
      <c r="K19" s="18">
        <v>3</v>
      </c>
      <c r="L19" s="18">
        <v>550</v>
      </c>
      <c r="M19" s="19">
        <v>183.33333333333334</v>
      </c>
      <c r="N19" s="20">
        <v>4</v>
      </c>
      <c r="O19" s="21">
        <v>187.33333333333334</v>
      </c>
    </row>
    <row r="20" spans="1:15" x14ac:dyDescent="0.25">
      <c r="A20" s="12" t="s">
        <v>21</v>
      </c>
      <c r="B20" s="13" t="s">
        <v>41</v>
      </c>
      <c r="C20" s="14">
        <v>45486</v>
      </c>
      <c r="D20" s="36" t="s">
        <v>31</v>
      </c>
      <c r="E20" s="15">
        <v>186</v>
      </c>
      <c r="F20" s="15">
        <v>184</v>
      </c>
      <c r="G20" s="15">
        <v>187</v>
      </c>
      <c r="H20" s="15">
        <v>188.001</v>
      </c>
      <c r="I20" s="15"/>
      <c r="J20" s="15"/>
      <c r="K20" s="18">
        <v>4</v>
      </c>
      <c r="L20" s="18">
        <v>745.00099999999998</v>
      </c>
      <c r="M20" s="19">
        <v>186.25024999999999</v>
      </c>
      <c r="N20" s="20">
        <v>8</v>
      </c>
      <c r="O20" s="21">
        <v>194.25024999999999</v>
      </c>
    </row>
    <row r="21" spans="1:15" x14ac:dyDescent="0.25">
      <c r="A21" s="12" t="s">
        <v>21</v>
      </c>
      <c r="B21" s="13" t="s">
        <v>41</v>
      </c>
      <c r="C21" s="14">
        <v>45486</v>
      </c>
      <c r="D21" s="36" t="s">
        <v>31</v>
      </c>
      <c r="E21" s="15">
        <v>190</v>
      </c>
      <c r="F21" s="15">
        <v>192</v>
      </c>
      <c r="G21" s="15">
        <v>187</v>
      </c>
      <c r="H21" s="15">
        <v>190</v>
      </c>
      <c r="I21" s="15"/>
      <c r="J21" s="15"/>
      <c r="K21" s="18">
        <v>4</v>
      </c>
      <c r="L21" s="18">
        <v>759</v>
      </c>
      <c r="M21" s="19">
        <v>189.75</v>
      </c>
      <c r="N21" s="20">
        <v>5</v>
      </c>
      <c r="O21" s="21">
        <v>194.75</v>
      </c>
    </row>
    <row r="22" spans="1:15" x14ac:dyDescent="0.25">
      <c r="A22" s="12" t="s">
        <v>21</v>
      </c>
      <c r="B22" s="13" t="s">
        <v>41</v>
      </c>
      <c r="C22" s="14">
        <v>45498</v>
      </c>
      <c r="D22" s="36" t="s">
        <v>31</v>
      </c>
      <c r="E22" s="15">
        <v>185</v>
      </c>
      <c r="F22" s="15">
        <v>181</v>
      </c>
      <c r="G22" s="15">
        <v>187</v>
      </c>
      <c r="H22" s="15"/>
      <c r="I22" s="15"/>
      <c r="J22" s="15"/>
      <c r="K22" s="18">
        <v>3</v>
      </c>
      <c r="L22" s="18">
        <v>553</v>
      </c>
      <c r="M22" s="19">
        <v>184.33333333333334</v>
      </c>
      <c r="N22" s="20">
        <v>5</v>
      </c>
      <c r="O22" s="21">
        <v>189.33333333333334</v>
      </c>
    </row>
    <row r="23" spans="1:15" x14ac:dyDescent="0.25">
      <c r="A23" s="12" t="s">
        <v>21</v>
      </c>
      <c r="B23" s="13" t="s">
        <v>41</v>
      </c>
      <c r="C23" s="14">
        <v>45510</v>
      </c>
      <c r="D23" s="36" t="s">
        <v>31</v>
      </c>
      <c r="E23" s="15">
        <v>188</v>
      </c>
      <c r="F23" s="15">
        <v>190</v>
      </c>
      <c r="G23" s="15">
        <v>187</v>
      </c>
      <c r="H23" s="15">
        <v>188</v>
      </c>
      <c r="I23" s="15"/>
      <c r="J23" s="15"/>
      <c r="K23" s="18">
        <v>4</v>
      </c>
      <c r="L23" s="18">
        <v>753</v>
      </c>
      <c r="M23" s="19">
        <v>188.25</v>
      </c>
      <c r="N23" s="20">
        <v>5</v>
      </c>
      <c r="O23" s="21">
        <v>193.25</v>
      </c>
    </row>
    <row r="24" spans="1:15" x14ac:dyDescent="0.25">
      <c r="A24" s="12" t="s">
        <v>21</v>
      </c>
      <c r="B24" s="13" t="s">
        <v>41</v>
      </c>
      <c r="C24" s="14">
        <v>45514</v>
      </c>
      <c r="D24" s="36" t="s">
        <v>31</v>
      </c>
      <c r="E24" s="15">
        <v>192</v>
      </c>
      <c r="F24" s="15">
        <v>192</v>
      </c>
      <c r="G24" s="15">
        <v>191</v>
      </c>
      <c r="H24" s="15">
        <v>194</v>
      </c>
      <c r="I24" s="15"/>
      <c r="J24" s="15"/>
      <c r="K24" s="18">
        <v>4</v>
      </c>
      <c r="L24" s="18">
        <v>769</v>
      </c>
      <c r="M24" s="19">
        <v>192.25</v>
      </c>
      <c r="N24" s="20">
        <v>11</v>
      </c>
      <c r="O24" s="21">
        <v>203.25</v>
      </c>
    </row>
    <row r="25" spans="1:15" x14ac:dyDescent="0.25">
      <c r="A25" s="12" t="s">
        <v>21</v>
      </c>
      <c r="B25" s="13" t="s">
        <v>41</v>
      </c>
      <c r="C25" s="14">
        <v>45526</v>
      </c>
      <c r="D25" s="36" t="s">
        <v>31</v>
      </c>
      <c r="E25" s="15">
        <v>196</v>
      </c>
      <c r="F25" s="15">
        <v>189.001</v>
      </c>
      <c r="G25" s="15">
        <v>186</v>
      </c>
      <c r="H25" s="15"/>
      <c r="I25" s="15"/>
      <c r="J25" s="15"/>
      <c r="K25" s="18">
        <v>3</v>
      </c>
      <c r="L25" s="18">
        <v>571.00099999999998</v>
      </c>
      <c r="M25" s="19">
        <v>190.33366666666666</v>
      </c>
      <c r="N25" s="20">
        <v>9</v>
      </c>
      <c r="O25" s="21">
        <v>199.33366666666666</v>
      </c>
    </row>
    <row r="26" spans="1:15" x14ac:dyDescent="0.25">
      <c r="A26" s="12" t="s">
        <v>21</v>
      </c>
      <c r="B26" s="13" t="s">
        <v>41</v>
      </c>
      <c r="C26" s="14">
        <v>45528</v>
      </c>
      <c r="D26" s="36" t="s">
        <v>31</v>
      </c>
      <c r="E26" s="15">
        <v>183</v>
      </c>
      <c r="F26" s="15">
        <v>179</v>
      </c>
      <c r="G26" s="15">
        <v>188</v>
      </c>
      <c r="H26" s="15">
        <v>179</v>
      </c>
      <c r="I26" s="15"/>
      <c r="J26" s="15"/>
      <c r="K26" s="18">
        <v>4</v>
      </c>
      <c r="L26" s="18">
        <v>729</v>
      </c>
      <c r="M26" s="19">
        <v>182.25</v>
      </c>
      <c r="N26" s="20">
        <v>3</v>
      </c>
      <c r="O26" s="21">
        <v>185.25</v>
      </c>
    </row>
    <row r="27" spans="1:15" x14ac:dyDescent="0.25">
      <c r="A27" s="12" t="s">
        <v>19</v>
      </c>
      <c r="B27" s="13" t="s">
        <v>41</v>
      </c>
      <c r="C27" s="14">
        <v>45547</v>
      </c>
      <c r="D27" s="36" t="s">
        <v>31</v>
      </c>
      <c r="E27" s="15">
        <v>182</v>
      </c>
      <c r="F27" s="15">
        <v>178</v>
      </c>
      <c r="G27" s="15">
        <v>180</v>
      </c>
      <c r="H27" s="15"/>
      <c r="I27" s="15"/>
      <c r="J27" s="15"/>
      <c r="K27" s="18">
        <v>3</v>
      </c>
      <c r="L27" s="18">
        <v>540</v>
      </c>
      <c r="M27" s="19">
        <v>180</v>
      </c>
      <c r="N27" s="20">
        <v>4</v>
      </c>
      <c r="O27" s="21">
        <v>184</v>
      </c>
    </row>
    <row r="28" spans="1:15" x14ac:dyDescent="0.25">
      <c r="A28" s="12" t="s">
        <v>19</v>
      </c>
      <c r="B28" s="13" t="s">
        <v>41</v>
      </c>
      <c r="C28" s="14">
        <v>45549</v>
      </c>
      <c r="D28" s="36" t="s">
        <v>31</v>
      </c>
      <c r="E28" s="15">
        <v>184</v>
      </c>
      <c r="F28" s="15">
        <v>185</v>
      </c>
      <c r="G28" s="15">
        <v>179</v>
      </c>
      <c r="H28" s="15">
        <v>184</v>
      </c>
      <c r="I28" s="15"/>
      <c r="J28" s="15"/>
      <c r="K28" s="18">
        <v>4</v>
      </c>
      <c r="L28" s="18">
        <v>732</v>
      </c>
      <c r="M28" s="19">
        <v>183</v>
      </c>
      <c r="N28" s="20">
        <v>4</v>
      </c>
      <c r="O28" s="21">
        <v>187</v>
      </c>
    </row>
    <row r="29" spans="1:15" x14ac:dyDescent="0.25">
      <c r="A29" s="12" t="s">
        <v>21</v>
      </c>
      <c r="B29" s="13" t="s">
        <v>41</v>
      </c>
      <c r="C29" s="14">
        <v>45561</v>
      </c>
      <c r="D29" s="36" t="s">
        <v>31</v>
      </c>
      <c r="E29" s="15">
        <v>184</v>
      </c>
      <c r="F29" s="15">
        <v>179</v>
      </c>
      <c r="G29" s="15">
        <v>188</v>
      </c>
      <c r="H29" s="15"/>
      <c r="I29" s="15"/>
      <c r="J29" s="15"/>
      <c r="K29" s="18">
        <v>3</v>
      </c>
      <c r="L29" s="18">
        <v>551</v>
      </c>
      <c r="M29" s="19">
        <v>183.66666666666666</v>
      </c>
      <c r="N29" s="20">
        <v>3</v>
      </c>
      <c r="O29" s="21">
        <v>186.66666666666666</v>
      </c>
    </row>
    <row r="30" spans="1:15" x14ac:dyDescent="0.25">
      <c r="A30" s="12" t="s">
        <v>21</v>
      </c>
      <c r="B30" s="13" t="s">
        <v>41</v>
      </c>
      <c r="C30" s="14">
        <v>45563</v>
      </c>
      <c r="D30" s="36" t="s">
        <v>31</v>
      </c>
      <c r="E30" s="15">
        <v>179</v>
      </c>
      <c r="F30" s="15">
        <v>188</v>
      </c>
      <c r="G30" s="15">
        <v>188</v>
      </c>
      <c r="H30" s="15">
        <v>179</v>
      </c>
      <c r="I30" s="15"/>
      <c r="J30" s="15"/>
      <c r="K30" s="18">
        <v>4</v>
      </c>
      <c r="L30" s="18">
        <v>734</v>
      </c>
      <c r="M30" s="19">
        <v>183.5</v>
      </c>
      <c r="N30" s="20">
        <v>4</v>
      </c>
      <c r="O30" s="21">
        <v>187.5</v>
      </c>
    </row>
    <row r="31" spans="1:15" x14ac:dyDescent="0.25">
      <c r="A31" s="12" t="s">
        <v>21</v>
      </c>
      <c r="B31" s="13" t="s">
        <v>41</v>
      </c>
      <c r="C31" s="14">
        <v>45566</v>
      </c>
      <c r="D31" s="36" t="s">
        <v>31</v>
      </c>
      <c r="E31" s="15">
        <v>184</v>
      </c>
      <c r="F31" s="15">
        <v>184</v>
      </c>
      <c r="G31" s="15">
        <v>177</v>
      </c>
      <c r="H31" s="15">
        <v>181</v>
      </c>
      <c r="I31" s="15"/>
      <c r="J31" s="15"/>
      <c r="K31" s="18">
        <v>4</v>
      </c>
      <c r="L31" s="18">
        <v>726</v>
      </c>
      <c r="M31" s="19">
        <v>181.5</v>
      </c>
      <c r="N31" s="20">
        <v>3</v>
      </c>
      <c r="O31" s="21">
        <v>184.5</v>
      </c>
    </row>
    <row r="32" spans="1:15" x14ac:dyDescent="0.25">
      <c r="A32" s="12" t="s">
        <v>21</v>
      </c>
      <c r="B32" s="13" t="s">
        <v>41</v>
      </c>
      <c r="C32" s="14">
        <v>45575</v>
      </c>
      <c r="D32" s="36" t="s">
        <v>31</v>
      </c>
      <c r="E32" s="15">
        <v>181</v>
      </c>
      <c r="F32" s="15">
        <v>177</v>
      </c>
      <c r="G32" s="15">
        <v>176</v>
      </c>
      <c r="H32" s="15"/>
      <c r="I32" s="15"/>
      <c r="J32" s="15"/>
      <c r="K32" s="18">
        <v>3</v>
      </c>
      <c r="L32" s="18">
        <v>534</v>
      </c>
      <c r="M32" s="19">
        <v>178</v>
      </c>
      <c r="N32" s="20">
        <v>5</v>
      </c>
      <c r="O32" s="21">
        <v>183</v>
      </c>
    </row>
    <row r="33" spans="1:15" x14ac:dyDescent="0.25">
      <c r="A33" s="12" t="s">
        <v>19</v>
      </c>
      <c r="B33" s="13" t="s">
        <v>41</v>
      </c>
      <c r="C33" s="14">
        <v>45585</v>
      </c>
      <c r="D33" s="36" t="s">
        <v>31</v>
      </c>
      <c r="E33" s="15">
        <v>177</v>
      </c>
      <c r="F33" s="15">
        <v>182</v>
      </c>
      <c r="G33" s="15">
        <v>177</v>
      </c>
      <c r="H33" s="15">
        <v>177</v>
      </c>
      <c r="I33" s="15">
        <v>176</v>
      </c>
      <c r="J33" s="15">
        <v>180</v>
      </c>
      <c r="K33" s="18">
        <v>6</v>
      </c>
      <c r="L33" s="18">
        <v>1069</v>
      </c>
      <c r="M33" s="19">
        <v>178.16666666666666</v>
      </c>
      <c r="N33" s="20">
        <v>8</v>
      </c>
      <c r="O33" s="21">
        <v>186.16666666666666</v>
      </c>
    </row>
    <row r="34" spans="1:15" x14ac:dyDescent="0.25">
      <c r="A34" s="12" t="s">
        <v>21</v>
      </c>
      <c r="B34" s="13" t="s">
        <v>41</v>
      </c>
      <c r="C34" s="14">
        <v>45591</v>
      </c>
      <c r="D34" s="36" t="s">
        <v>31</v>
      </c>
      <c r="E34" s="15">
        <v>173</v>
      </c>
      <c r="F34" s="15">
        <v>183</v>
      </c>
      <c r="G34" s="15">
        <v>170</v>
      </c>
      <c r="H34" s="15">
        <v>184</v>
      </c>
      <c r="I34" s="15"/>
      <c r="J34" s="15"/>
      <c r="K34" s="18">
        <v>4</v>
      </c>
      <c r="L34" s="18">
        <v>710</v>
      </c>
      <c r="M34" s="19">
        <v>177.5</v>
      </c>
      <c r="N34" s="20">
        <v>3</v>
      </c>
      <c r="O34" s="21">
        <v>180.5</v>
      </c>
    </row>
    <row r="35" spans="1:15" x14ac:dyDescent="0.25">
      <c r="A35" s="12" t="s">
        <v>21</v>
      </c>
      <c r="B35" s="13" t="s">
        <v>41</v>
      </c>
      <c r="C35" s="14">
        <v>45605</v>
      </c>
      <c r="D35" s="36" t="s">
        <v>31</v>
      </c>
      <c r="E35" s="15">
        <v>188</v>
      </c>
      <c r="F35" s="15">
        <v>190</v>
      </c>
      <c r="G35" s="15">
        <v>188</v>
      </c>
      <c r="H35" s="15">
        <v>189</v>
      </c>
      <c r="I35" s="15">
        <v>190</v>
      </c>
      <c r="J35" s="15">
        <v>187</v>
      </c>
      <c r="K35" s="18">
        <v>6</v>
      </c>
      <c r="L35" s="18">
        <v>1132</v>
      </c>
      <c r="M35" s="19">
        <v>188.66666666666666</v>
      </c>
      <c r="N35" s="20">
        <v>12</v>
      </c>
      <c r="O35" s="21">
        <v>200.66666666666666</v>
      </c>
    </row>
    <row r="36" spans="1:15" x14ac:dyDescent="0.25">
      <c r="A36" s="23"/>
      <c r="B36" s="24"/>
      <c r="C36" s="25"/>
      <c r="D36" s="26"/>
      <c r="E36" s="27"/>
      <c r="F36" s="27"/>
      <c r="G36" s="27"/>
      <c r="H36" s="27"/>
      <c r="I36" s="27"/>
      <c r="J36" s="27"/>
      <c r="K36" s="28"/>
      <c r="L36" s="28"/>
      <c r="M36" s="29"/>
      <c r="N36" s="30"/>
      <c r="O36" s="31"/>
    </row>
    <row r="37" spans="1:15" x14ac:dyDescent="0.25">
      <c r="K37" s="8">
        <f>SUM(K2:K36)</f>
        <v>130</v>
      </c>
      <c r="L37" s="8">
        <f>SUM(L2:L36)</f>
        <v>24092.007000000001</v>
      </c>
      <c r="M37" s="7">
        <f>SUM(L37/K37)</f>
        <v>185.32313076923077</v>
      </c>
      <c r="N37" s="8">
        <f>SUM(N2:N36)</f>
        <v>204</v>
      </c>
      <c r="O37" s="11">
        <f>SUM(M37+N37)</f>
        <v>389.32313076923077</v>
      </c>
    </row>
  </sheetData>
  <protectedRanges>
    <protectedRange algorithmName="SHA-512" hashValue="ON39YdpmFHfN9f47KpiRvqrKx0V9+erV1CNkpWzYhW/Qyc6aT8rEyCrvauWSYGZK2ia3o7vd3akF07acHAFpOA==" saltValue="yVW9XmDwTqEnmpSGai0KYg==" spinCount="100000" sqref="B36:C36 I36:J36" name="Range1_20_1_1"/>
    <protectedRange algorithmName="SHA-512" hashValue="ON39YdpmFHfN9f47KpiRvqrKx0V9+erV1CNkpWzYhW/Qyc6aT8rEyCrvauWSYGZK2ia3o7vd3akF07acHAFpOA==" saltValue="yVW9XmDwTqEnmpSGai0KYg==" spinCount="100000" sqref="D36" name="Range1_1_15_1"/>
    <protectedRange algorithmName="SHA-512" hashValue="ON39YdpmFHfN9f47KpiRvqrKx0V9+erV1CNkpWzYhW/Qyc6aT8rEyCrvauWSYGZK2ia3o7vd3akF07acHAFpOA==" saltValue="yVW9XmDwTqEnmpSGai0KYg==" spinCount="100000" sqref="E36:H36" name="Range1_3_4_1_1"/>
    <protectedRange algorithmName="SHA-512" hashValue="ON39YdpmFHfN9f47KpiRvqrKx0V9+erV1CNkpWzYhW/Qyc6aT8rEyCrvauWSYGZK2ia3o7vd3akF07acHAFpOA==" saltValue="yVW9XmDwTqEnmpSGai0KYg==" spinCount="100000" sqref="E3:J3 B3:C3" name="Range1_11"/>
    <protectedRange algorithmName="SHA-512" hashValue="ON39YdpmFHfN9f47KpiRvqrKx0V9+erV1CNkpWzYhW/Qyc6aT8rEyCrvauWSYGZK2ia3o7vd3akF07acHAFpOA==" saltValue="yVW9XmDwTqEnmpSGai0KYg==" spinCount="100000" sqref="D3" name="Range1_1_9"/>
    <protectedRange algorithmName="SHA-512" hashValue="ON39YdpmFHfN9f47KpiRvqrKx0V9+erV1CNkpWzYhW/Qyc6aT8rEyCrvauWSYGZK2ia3o7vd3akF07acHAFpOA==" saltValue="yVW9XmDwTqEnmpSGai0KYg==" spinCount="100000" sqref="B14:C14 E14:J14" name="Range1_4"/>
    <protectedRange algorithmName="SHA-512" hashValue="ON39YdpmFHfN9f47KpiRvqrKx0V9+erV1CNkpWzYhW/Qyc6aT8rEyCrvauWSYGZK2ia3o7vd3akF07acHAFpOA==" saltValue="yVW9XmDwTqEnmpSGai0KYg==" spinCount="100000" sqref="D14" name="Range1_1_2"/>
    <protectedRange algorithmName="SHA-512" hashValue="ON39YdpmFHfN9f47KpiRvqrKx0V9+erV1CNkpWzYhW/Qyc6aT8rEyCrvauWSYGZK2ia3o7vd3akF07acHAFpOA==" saltValue="yVW9XmDwTqEnmpSGai0KYg==" spinCount="100000" sqref="E16:J16 B16:C16" name="Range1_18"/>
    <protectedRange algorithmName="SHA-512" hashValue="ON39YdpmFHfN9f47KpiRvqrKx0V9+erV1CNkpWzYhW/Qyc6aT8rEyCrvauWSYGZK2ia3o7vd3akF07acHAFpOA==" saltValue="yVW9XmDwTqEnmpSGai0KYg==" spinCount="100000" sqref="D16" name="Range1_1_11"/>
    <protectedRange algorithmName="SHA-512" hashValue="ON39YdpmFHfN9f47KpiRvqrKx0V9+erV1CNkpWzYhW/Qyc6aT8rEyCrvauWSYGZK2ia3o7vd3akF07acHAFpOA==" saltValue="yVW9XmDwTqEnmpSGai0KYg==" spinCount="100000" sqref="B29:C30 E29:J30" name="Range1_18_1"/>
    <protectedRange algorithmName="SHA-512" hashValue="ON39YdpmFHfN9f47KpiRvqrKx0V9+erV1CNkpWzYhW/Qyc6aT8rEyCrvauWSYGZK2ia3o7vd3akF07acHAFpOA==" saltValue="yVW9XmDwTqEnmpSGai0KYg==" spinCount="100000" sqref="D29:D30" name="Range1_1_18"/>
  </protectedRanges>
  <conditionalFormatting sqref="E36">
    <cfRule type="top10" dxfId="47" priority="7" rank="1"/>
  </conditionalFormatting>
  <conditionalFormatting sqref="E36:J36">
    <cfRule type="cellIs" dxfId="46" priority="1" operator="greaterThanOrEqual">
      <formula>200</formula>
    </cfRule>
  </conditionalFormatting>
  <conditionalFormatting sqref="F36">
    <cfRule type="top10" dxfId="45" priority="6" rank="1"/>
  </conditionalFormatting>
  <conditionalFormatting sqref="G36">
    <cfRule type="top10" dxfId="44" priority="5" rank="1"/>
  </conditionalFormatting>
  <conditionalFormatting sqref="H36">
    <cfRule type="top10" dxfId="43" priority="4" rank="1"/>
  </conditionalFormatting>
  <conditionalFormatting sqref="I36">
    <cfRule type="top10" dxfId="42" priority="3" rank="1"/>
    <cfRule type="top10" dxfId="41" priority="8" rank="1"/>
  </conditionalFormatting>
  <conditionalFormatting sqref="J36">
    <cfRule type="top10" dxfId="40" priority="2" rank="1"/>
  </conditionalFormatting>
  <hyperlinks>
    <hyperlink ref="Q1" location="'National Rankings'!A1" display="Back to Ranking" xr:uid="{E3DF7368-931B-4FFC-8AFD-31B70F16A1F6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58F0FD6-5349-4B2A-9489-B3D5495EBA55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0E4B4-9BA0-40D6-92F7-E6FFB516C210}">
  <dimension ref="A1:Q6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20</v>
      </c>
    </row>
    <row r="2" spans="1:17" x14ac:dyDescent="0.25">
      <c r="A2" s="12" t="s">
        <v>21</v>
      </c>
      <c r="B2" s="13" t="s">
        <v>108</v>
      </c>
      <c r="C2" s="14">
        <v>45514</v>
      </c>
      <c r="D2" s="39" t="s">
        <v>22</v>
      </c>
      <c r="E2" s="15">
        <v>196</v>
      </c>
      <c r="F2" s="15">
        <v>195</v>
      </c>
      <c r="G2" s="15">
        <v>195</v>
      </c>
      <c r="H2" s="15">
        <v>195</v>
      </c>
      <c r="I2" s="15">
        <v>195</v>
      </c>
      <c r="J2" s="15">
        <v>197</v>
      </c>
      <c r="K2" s="18">
        <v>6</v>
      </c>
      <c r="L2" s="18">
        <v>1173</v>
      </c>
      <c r="M2" s="19">
        <v>195.5</v>
      </c>
      <c r="N2" s="20">
        <v>12</v>
      </c>
      <c r="O2" s="21">
        <v>207.5</v>
      </c>
    </row>
    <row r="3" spans="1:17" x14ac:dyDescent="0.25">
      <c r="A3" s="12" t="s">
        <v>21</v>
      </c>
      <c r="B3" s="13" t="s">
        <v>108</v>
      </c>
      <c r="C3" s="14">
        <v>45535</v>
      </c>
      <c r="D3" s="39" t="s">
        <v>49</v>
      </c>
      <c r="E3" s="41">
        <v>196</v>
      </c>
      <c r="F3" s="43">
        <v>196</v>
      </c>
      <c r="G3" s="41">
        <v>194</v>
      </c>
      <c r="H3" s="41">
        <v>193</v>
      </c>
      <c r="I3" s="41">
        <v>195.001</v>
      </c>
      <c r="J3" s="41">
        <v>170</v>
      </c>
      <c r="K3" s="18">
        <v>6</v>
      </c>
      <c r="L3" s="18">
        <v>1144.001</v>
      </c>
      <c r="M3" s="19">
        <v>190.66683333333333</v>
      </c>
      <c r="N3" s="20">
        <v>8</v>
      </c>
      <c r="O3" s="21">
        <v>198.66683333333333</v>
      </c>
    </row>
    <row r="4" spans="1:17" x14ac:dyDescent="0.25">
      <c r="A4" s="12" t="s">
        <v>21</v>
      </c>
      <c r="B4" s="13" t="s">
        <v>108</v>
      </c>
      <c r="C4" s="14">
        <v>45557</v>
      </c>
      <c r="D4" s="39" t="s">
        <v>22</v>
      </c>
      <c r="E4" s="15">
        <v>196</v>
      </c>
      <c r="F4" s="15">
        <v>198</v>
      </c>
      <c r="G4" s="15">
        <v>196</v>
      </c>
      <c r="H4" s="15">
        <v>194</v>
      </c>
      <c r="I4" s="15">
        <v>197</v>
      </c>
      <c r="J4" s="15">
        <v>193.001</v>
      </c>
      <c r="K4" s="18">
        <v>6</v>
      </c>
      <c r="L4" s="18">
        <v>1174.001</v>
      </c>
      <c r="M4" s="19">
        <v>195.66683333333333</v>
      </c>
      <c r="N4" s="20">
        <v>26</v>
      </c>
      <c r="O4" s="21">
        <v>221.66683333333333</v>
      </c>
    </row>
    <row r="5" spans="1:17" x14ac:dyDescent="0.25">
      <c r="A5" s="23"/>
      <c r="B5" s="24"/>
      <c r="C5" s="25"/>
      <c r="D5" s="26"/>
      <c r="E5" s="27"/>
      <c r="F5" s="27"/>
      <c r="G5" s="27"/>
      <c r="H5" s="27"/>
      <c r="I5" s="27"/>
      <c r="J5" s="27"/>
      <c r="K5" s="28"/>
      <c r="L5" s="28"/>
      <c r="M5" s="29"/>
      <c r="N5" s="30"/>
      <c r="O5" s="31"/>
    </row>
    <row r="6" spans="1:17" x14ac:dyDescent="0.25">
      <c r="K6" s="8">
        <f>SUM(K2:K5)</f>
        <v>18</v>
      </c>
      <c r="L6" s="8">
        <f>SUM(L2:L5)</f>
        <v>3491.0020000000004</v>
      </c>
      <c r="M6" s="7">
        <f>SUM(L6/K6)</f>
        <v>193.94455555555558</v>
      </c>
      <c r="N6" s="8">
        <f>SUM(N2:N5)</f>
        <v>46</v>
      </c>
      <c r="O6" s="11">
        <f>SUM(M6+N6)</f>
        <v>239.94455555555558</v>
      </c>
    </row>
  </sheetData>
  <protectedRanges>
    <protectedRange algorithmName="SHA-512" hashValue="ON39YdpmFHfN9f47KpiRvqrKx0V9+erV1CNkpWzYhW/Qyc6aT8rEyCrvauWSYGZK2ia3o7vd3akF07acHAFpOA==" saltValue="yVW9XmDwTqEnmpSGai0KYg==" spinCount="100000" sqref="B5:C5 I5:J5" name="Range1_20_1_1"/>
    <protectedRange algorithmName="SHA-512" hashValue="ON39YdpmFHfN9f47KpiRvqrKx0V9+erV1CNkpWzYhW/Qyc6aT8rEyCrvauWSYGZK2ia3o7vd3akF07acHAFpOA==" saltValue="yVW9XmDwTqEnmpSGai0KYg==" spinCount="100000" sqref="D5" name="Range1_1_15_1"/>
    <protectedRange algorithmName="SHA-512" hashValue="ON39YdpmFHfN9f47KpiRvqrKx0V9+erV1CNkpWzYhW/Qyc6aT8rEyCrvauWSYGZK2ia3o7vd3akF07acHAFpOA==" saltValue="yVW9XmDwTqEnmpSGai0KYg==" spinCount="100000" sqref="E5:H5" name="Range1_3_4_1_1"/>
    <protectedRange algorithmName="SHA-512" hashValue="ON39YdpmFHfN9f47KpiRvqrKx0V9+erV1CNkpWzYhW/Qyc6aT8rEyCrvauWSYGZK2ia3o7vd3akF07acHAFpOA==" saltValue="yVW9XmDwTqEnmpSGai0KYg==" spinCount="100000" sqref="B3:C3 E3 G3:J3" name="Range1_5_2"/>
    <protectedRange algorithmName="SHA-512" hashValue="ON39YdpmFHfN9f47KpiRvqrKx0V9+erV1CNkpWzYhW/Qyc6aT8rEyCrvauWSYGZK2ia3o7vd3akF07acHAFpOA==" saltValue="yVW9XmDwTqEnmpSGai0KYg==" spinCount="100000" sqref="D3" name="Range1_1_3_1"/>
  </protectedRanges>
  <conditionalFormatting sqref="E5">
    <cfRule type="top10" dxfId="39" priority="7" rank="1"/>
  </conditionalFormatting>
  <conditionalFormatting sqref="E5:J5">
    <cfRule type="cellIs" dxfId="38" priority="1" operator="greaterThanOrEqual">
      <formula>200</formula>
    </cfRule>
  </conditionalFormatting>
  <conditionalFormatting sqref="F5">
    <cfRule type="top10" dxfId="37" priority="6" rank="1"/>
  </conditionalFormatting>
  <conditionalFormatting sqref="G5">
    <cfRule type="top10" dxfId="36" priority="5" rank="1"/>
  </conditionalFormatting>
  <conditionalFormatting sqref="H5">
    <cfRule type="top10" dxfId="35" priority="4" rank="1"/>
  </conditionalFormatting>
  <conditionalFormatting sqref="I5">
    <cfRule type="top10" dxfId="34" priority="3" rank="1"/>
    <cfRule type="top10" dxfId="33" priority="8" rank="1"/>
  </conditionalFormatting>
  <conditionalFormatting sqref="J5">
    <cfRule type="top10" dxfId="32" priority="2" rank="1"/>
  </conditionalFormatting>
  <hyperlinks>
    <hyperlink ref="Q1" location="'National Rankings'!A1" display="Back to Ranking" xr:uid="{D29D2AA7-2B17-4900-8A50-A86E3BEED4FE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AB11DCE-C9D8-4ABF-BEEC-C4E9545B77C6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B5ED6-C6F5-40B3-A544-0B95B627ED71}">
  <dimension ref="A1:Q10"/>
  <sheetViews>
    <sheetView workbookViewId="0">
      <selection activeCell="K11" sqref="K1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20</v>
      </c>
    </row>
    <row r="2" spans="1:17" x14ac:dyDescent="0.25">
      <c r="A2" s="12" t="s">
        <v>21</v>
      </c>
      <c r="B2" s="13" t="s">
        <v>101</v>
      </c>
      <c r="C2" s="14">
        <v>45507</v>
      </c>
      <c r="D2" s="36" t="s">
        <v>37</v>
      </c>
      <c r="E2" s="15">
        <v>184</v>
      </c>
      <c r="F2" s="15">
        <v>0</v>
      </c>
      <c r="G2" s="15">
        <v>0</v>
      </c>
      <c r="H2" s="15">
        <v>0</v>
      </c>
      <c r="I2" s="15"/>
      <c r="J2" s="15"/>
      <c r="K2" s="18">
        <v>4</v>
      </c>
      <c r="L2" s="18">
        <v>184</v>
      </c>
      <c r="M2" s="19">
        <v>46</v>
      </c>
      <c r="N2" s="20">
        <v>2</v>
      </c>
      <c r="O2" s="21">
        <v>48</v>
      </c>
    </row>
    <row r="3" spans="1:17" x14ac:dyDescent="0.25">
      <c r="A3" s="12" t="s">
        <v>21</v>
      </c>
      <c r="B3" s="13" t="s">
        <v>101</v>
      </c>
      <c r="C3" s="14">
        <v>45563</v>
      </c>
      <c r="D3" s="36" t="s">
        <v>84</v>
      </c>
      <c r="E3" s="15">
        <v>185</v>
      </c>
      <c r="F3" s="15">
        <v>183</v>
      </c>
      <c r="G3" s="15">
        <v>186</v>
      </c>
      <c r="H3" s="15">
        <v>189</v>
      </c>
      <c r="I3" s="15"/>
      <c r="J3" s="15"/>
      <c r="K3" s="18">
        <v>4</v>
      </c>
      <c r="L3" s="18">
        <v>743</v>
      </c>
      <c r="M3" s="19">
        <v>185.75</v>
      </c>
      <c r="N3" s="20">
        <v>4</v>
      </c>
      <c r="O3" s="21">
        <v>189.75</v>
      </c>
    </row>
    <row r="4" spans="1:17" x14ac:dyDescent="0.25">
      <c r="A4" s="12" t="s">
        <v>21</v>
      </c>
      <c r="B4" s="13" t="s">
        <v>101</v>
      </c>
      <c r="C4" s="14">
        <v>45598</v>
      </c>
      <c r="D4" s="36" t="s">
        <v>37</v>
      </c>
      <c r="E4" s="15">
        <v>188</v>
      </c>
      <c r="F4" s="15">
        <v>196</v>
      </c>
      <c r="G4" s="15">
        <v>193</v>
      </c>
      <c r="H4" s="15">
        <v>191</v>
      </c>
      <c r="I4" s="15">
        <v>189</v>
      </c>
      <c r="J4" s="15">
        <v>186</v>
      </c>
      <c r="K4" s="18">
        <v>6</v>
      </c>
      <c r="L4" s="18">
        <v>1143</v>
      </c>
      <c r="M4" s="19">
        <v>190.5</v>
      </c>
      <c r="N4" s="20">
        <v>6</v>
      </c>
      <c r="O4" s="21">
        <v>196.5</v>
      </c>
    </row>
    <row r="5" spans="1:17" x14ac:dyDescent="0.25">
      <c r="A5" s="12" t="s">
        <v>21</v>
      </c>
      <c r="B5" s="13" t="s">
        <v>101</v>
      </c>
      <c r="C5" s="14">
        <v>45618</v>
      </c>
      <c r="D5" s="36" t="s">
        <v>84</v>
      </c>
      <c r="E5" s="15">
        <v>194</v>
      </c>
      <c r="F5" s="15">
        <v>195</v>
      </c>
      <c r="G5" s="15"/>
      <c r="H5" s="15"/>
      <c r="I5" s="15"/>
      <c r="J5" s="15"/>
      <c r="K5" s="18">
        <v>2</v>
      </c>
      <c r="L5" s="18">
        <v>389</v>
      </c>
      <c r="M5" s="19">
        <v>194.5</v>
      </c>
      <c r="N5" s="20">
        <v>4</v>
      </c>
      <c r="O5" s="21">
        <v>198.5</v>
      </c>
    </row>
    <row r="6" spans="1:17" x14ac:dyDescent="0.25">
      <c r="A6" s="12" t="s">
        <v>21</v>
      </c>
      <c r="B6" s="13" t="s">
        <v>101</v>
      </c>
      <c r="C6" s="14">
        <v>45619</v>
      </c>
      <c r="D6" s="36" t="s">
        <v>84</v>
      </c>
      <c r="E6" s="15">
        <v>190</v>
      </c>
      <c r="F6" s="15">
        <v>192</v>
      </c>
      <c r="G6" s="15">
        <v>190</v>
      </c>
      <c r="H6" s="15">
        <v>191</v>
      </c>
      <c r="I6" s="15"/>
      <c r="J6" s="15"/>
      <c r="K6" s="18">
        <v>4</v>
      </c>
      <c r="L6" s="18">
        <v>763</v>
      </c>
      <c r="M6" s="19">
        <v>190.75</v>
      </c>
      <c r="N6" s="20">
        <v>3</v>
      </c>
      <c r="O6" s="21">
        <v>193.75</v>
      </c>
    </row>
    <row r="7" spans="1:17" x14ac:dyDescent="0.25">
      <c r="A7" s="12" t="s">
        <v>21</v>
      </c>
      <c r="B7" s="13" t="s">
        <v>101</v>
      </c>
      <c r="C7" s="14">
        <v>45625</v>
      </c>
      <c r="D7" s="36" t="s">
        <v>84</v>
      </c>
      <c r="E7" s="15">
        <v>196</v>
      </c>
      <c r="F7" s="15">
        <v>194</v>
      </c>
      <c r="G7" s="15"/>
      <c r="H7" s="15"/>
      <c r="I7" s="15"/>
      <c r="J7" s="15"/>
      <c r="K7" s="18">
        <v>2</v>
      </c>
      <c r="L7" s="18">
        <v>390</v>
      </c>
      <c r="M7" s="19">
        <v>195</v>
      </c>
      <c r="N7" s="20">
        <v>4</v>
      </c>
      <c r="O7" s="21">
        <v>199</v>
      </c>
    </row>
    <row r="8" spans="1:17" x14ac:dyDescent="0.25">
      <c r="A8" s="12" t="s">
        <v>21</v>
      </c>
      <c r="B8" s="13" t="s">
        <v>101</v>
      </c>
      <c r="C8" s="14">
        <v>45626</v>
      </c>
      <c r="D8" s="36" t="s">
        <v>84</v>
      </c>
      <c r="E8" s="15">
        <v>190.001</v>
      </c>
      <c r="F8" s="15">
        <v>191</v>
      </c>
      <c r="G8" s="15">
        <v>191</v>
      </c>
      <c r="H8" s="15">
        <v>192</v>
      </c>
      <c r="I8" s="15">
        <v>195</v>
      </c>
      <c r="J8" s="15">
        <v>194</v>
      </c>
      <c r="K8" s="18">
        <v>6</v>
      </c>
      <c r="L8" s="18">
        <v>1153.001</v>
      </c>
      <c r="M8" s="19">
        <v>192.16683333333333</v>
      </c>
      <c r="N8" s="20">
        <v>22</v>
      </c>
      <c r="O8" s="21">
        <v>214.16666666666666</v>
      </c>
    </row>
    <row r="9" spans="1:17" x14ac:dyDescent="0.25">
      <c r="A9" s="23"/>
      <c r="B9" s="24"/>
      <c r="C9" s="25"/>
      <c r="D9" s="26"/>
      <c r="E9" s="27"/>
      <c r="F9" s="27"/>
      <c r="G9" s="27"/>
      <c r="H9" s="27"/>
      <c r="I9" s="27"/>
      <c r="J9" s="27"/>
      <c r="K9" s="28"/>
      <c r="L9" s="28"/>
      <c r="M9" s="29"/>
      <c r="N9" s="30"/>
      <c r="O9" s="31"/>
    </row>
    <row r="10" spans="1:17" x14ac:dyDescent="0.25">
      <c r="K10" s="8">
        <f>SUM(K2:K9)</f>
        <v>28</v>
      </c>
      <c r="L10" s="8">
        <f>SUM(L2:L9)</f>
        <v>4765.0010000000002</v>
      </c>
      <c r="M10" s="7">
        <f>SUM(L10/K10)</f>
        <v>170.17860714285715</v>
      </c>
      <c r="N10" s="8">
        <f>SUM(N2:N9)</f>
        <v>45</v>
      </c>
      <c r="O10" s="11">
        <f>SUM(M10+N10)</f>
        <v>215.17860714285715</v>
      </c>
    </row>
  </sheetData>
  <protectedRanges>
    <protectedRange algorithmName="SHA-512" hashValue="ON39YdpmFHfN9f47KpiRvqrKx0V9+erV1CNkpWzYhW/Qyc6aT8rEyCrvauWSYGZK2ia3o7vd3akF07acHAFpOA==" saltValue="yVW9XmDwTqEnmpSGai0KYg==" spinCount="100000" sqref="B9:C9 I9:J9" name="Range1_20_1_1"/>
    <protectedRange algorithmName="SHA-512" hashValue="ON39YdpmFHfN9f47KpiRvqrKx0V9+erV1CNkpWzYhW/Qyc6aT8rEyCrvauWSYGZK2ia3o7vd3akF07acHAFpOA==" saltValue="yVW9XmDwTqEnmpSGai0KYg==" spinCount="100000" sqref="D9" name="Range1_1_15_1"/>
    <protectedRange algorithmName="SHA-512" hashValue="ON39YdpmFHfN9f47KpiRvqrKx0V9+erV1CNkpWzYhW/Qyc6aT8rEyCrvauWSYGZK2ia3o7vd3akF07acHAFpOA==" saltValue="yVW9XmDwTqEnmpSGai0KYg==" spinCount="100000" sqref="E9:H9" name="Range1_3_4_1_1"/>
    <protectedRange algorithmName="SHA-512" hashValue="ON39YdpmFHfN9f47KpiRvqrKx0V9+erV1CNkpWzYhW/Qyc6aT8rEyCrvauWSYGZK2ia3o7vd3akF07acHAFpOA==" saltValue="yVW9XmDwTqEnmpSGai0KYg==" spinCount="100000" sqref="E7:J8 B7:C8" name="Range1_37"/>
    <protectedRange algorithmName="SHA-512" hashValue="ON39YdpmFHfN9f47KpiRvqrKx0V9+erV1CNkpWzYhW/Qyc6aT8rEyCrvauWSYGZK2ia3o7vd3akF07acHAFpOA==" saltValue="yVW9XmDwTqEnmpSGai0KYg==" spinCount="100000" sqref="D7:D8" name="Range1_1_30"/>
  </protectedRanges>
  <conditionalFormatting sqref="E9">
    <cfRule type="top10" dxfId="607" priority="7" rank="1"/>
  </conditionalFormatting>
  <conditionalFormatting sqref="E9:J9">
    <cfRule type="cellIs" dxfId="606" priority="1" operator="greaterThanOrEqual">
      <formula>200</formula>
    </cfRule>
  </conditionalFormatting>
  <conditionalFormatting sqref="F9">
    <cfRule type="top10" dxfId="605" priority="6" rank="1"/>
  </conditionalFormatting>
  <conditionalFormatting sqref="G9">
    <cfRule type="top10" dxfId="604" priority="5" rank="1"/>
  </conditionalFormatting>
  <conditionalFormatting sqref="H9">
    <cfRule type="top10" dxfId="603" priority="4" rank="1"/>
  </conditionalFormatting>
  <conditionalFormatting sqref="I9">
    <cfRule type="top10" dxfId="602" priority="3" rank="1"/>
    <cfRule type="top10" dxfId="601" priority="8" rank="1"/>
  </conditionalFormatting>
  <conditionalFormatting sqref="J9">
    <cfRule type="top10" dxfId="600" priority="2" rank="1"/>
  </conditionalFormatting>
  <hyperlinks>
    <hyperlink ref="Q1" location="'National Rankings'!A1" display="Back to Ranking" xr:uid="{543B1C26-07E7-405A-9C3D-A3B916B86C8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CC020FE-0BA3-4747-B359-7EF4B5EC7480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2D41E-607D-4A11-8461-7B6D768F28BB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20</v>
      </c>
    </row>
    <row r="2" spans="1:17" x14ac:dyDescent="0.25">
      <c r="A2" s="12" t="s">
        <v>21</v>
      </c>
      <c r="B2" s="13" t="s">
        <v>113</v>
      </c>
      <c r="C2" s="14">
        <v>45521</v>
      </c>
      <c r="D2" s="39" t="s">
        <v>47</v>
      </c>
      <c r="E2" s="15">
        <v>161</v>
      </c>
      <c r="F2" s="15">
        <v>171</v>
      </c>
      <c r="G2" s="15"/>
      <c r="H2" s="15"/>
      <c r="I2" s="15"/>
      <c r="J2" s="15"/>
      <c r="K2" s="18">
        <v>2</v>
      </c>
      <c r="L2" s="18">
        <v>332</v>
      </c>
      <c r="M2" s="19">
        <v>166</v>
      </c>
      <c r="N2" s="20">
        <v>3</v>
      </c>
      <c r="O2" s="21">
        <v>169</v>
      </c>
    </row>
    <row r="3" spans="1:17" x14ac:dyDescent="0.25">
      <c r="A3" s="23"/>
      <c r="B3" s="24"/>
      <c r="C3" s="25"/>
      <c r="D3" s="26"/>
      <c r="E3" s="27"/>
      <c r="F3" s="27"/>
      <c r="G3" s="27"/>
      <c r="H3" s="27"/>
      <c r="I3" s="27"/>
      <c r="J3" s="27"/>
      <c r="K3" s="28"/>
      <c r="L3" s="28"/>
      <c r="M3" s="29"/>
      <c r="N3" s="30"/>
      <c r="O3" s="31"/>
    </row>
    <row r="4" spans="1:17" x14ac:dyDescent="0.25">
      <c r="K4" s="8">
        <f>SUM(K2:K3)</f>
        <v>2</v>
      </c>
      <c r="L4" s="8">
        <f>SUM(L2:L3)</f>
        <v>332</v>
      </c>
      <c r="M4" s="7">
        <f>SUM(L4/K4)</f>
        <v>166</v>
      </c>
      <c r="N4" s="8">
        <f>SUM(N2:N3)</f>
        <v>3</v>
      </c>
      <c r="O4" s="11">
        <f>SUM(M4+N4)</f>
        <v>169</v>
      </c>
    </row>
  </sheetData>
  <protectedRanges>
    <protectedRange algorithmName="SHA-512" hashValue="ON39YdpmFHfN9f47KpiRvqrKx0V9+erV1CNkpWzYhW/Qyc6aT8rEyCrvauWSYGZK2ia3o7vd3akF07acHAFpOA==" saltValue="yVW9XmDwTqEnmpSGai0KYg==" spinCount="100000" sqref="B3:C3 I3:J3" name="Range1_20_1_1"/>
    <protectedRange algorithmName="SHA-512" hashValue="ON39YdpmFHfN9f47KpiRvqrKx0V9+erV1CNkpWzYhW/Qyc6aT8rEyCrvauWSYGZK2ia3o7vd3akF07acHAFpOA==" saltValue="yVW9XmDwTqEnmpSGai0KYg==" spinCount="100000" sqref="D3" name="Range1_1_15_1"/>
    <protectedRange algorithmName="SHA-512" hashValue="ON39YdpmFHfN9f47KpiRvqrKx0V9+erV1CNkpWzYhW/Qyc6aT8rEyCrvauWSYGZK2ia3o7vd3akF07acHAFpOA==" saltValue="yVW9XmDwTqEnmpSGai0KYg==" spinCount="100000" sqref="E3:H3" name="Range1_3_4_1_1"/>
  </protectedRanges>
  <conditionalFormatting sqref="E3">
    <cfRule type="top10" dxfId="31" priority="7" rank="1"/>
  </conditionalFormatting>
  <conditionalFormatting sqref="E3:J3">
    <cfRule type="cellIs" dxfId="30" priority="1" operator="greaterThanOrEqual">
      <formula>200</formula>
    </cfRule>
  </conditionalFormatting>
  <conditionalFormatting sqref="F3">
    <cfRule type="top10" dxfId="29" priority="6" rank="1"/>
  </conditionalFormatting>
  <conditionalFormatting sqref="G3">
    <cfRule type="top10" dxfId="28" priority="5" rank="1"/>
  </conditionalFormatting>
  <conditionalFormatting sqref="H3">
    <cfRule type="top10" dxfId="27" priority="4" rank="1"/>
  </conditionalFormatting>
  <conditionalFormatting sqref="I3">
    <cfRule type="top10" dxfId="26" priority="3" rank="1"/>
    <cfRule type="top10" dxfId="25" priority="8" rank="1"/>
  </conditionalFormatting>
  <conditionalFormatting sqref="J3">
    <cfRule type="top10" dxfId="24" priority="2" rank="1"/>
  </conditionalFormatting>
  <hyperlinks>
    <hyperlink ref="Q1" location="'National Rankings'!A1" display="Back to Ranking" xr:uid="{CBBA14A3-F47E-4BBD-8C29-6ADCA62DFD6C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92E9CDE-A048-4FE9-87D3-BD622B7BE984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2AC2D-50B2-4AA4-B875-2E902FE53EBF}">
  <dimension ref="A1:Q17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20</v>
      </c>
    </row>
    <row r="2" spans="1:17" x14ac:dyDescent="0.25">
      <c r="A2" s="12" t="s">
        <v>21</v>
      </c>
      <c r="B2" s="13" t="s">
        <v>36</v>
      </c>
      <c r="C2" s="14">
        <v>45353</v>
      </c>
      <c r="D2" s="36" t="s">
        <v>37</v>
      </c>
      <c r="E2" s="15">
        <v>175</v>
      </c>
      <c r="F2" s="15">
        <v>193</v>
      </c>
      <c r="G2" s="15">
        <v>185</v>
      </c>
      <c r="H2" s="15">
        <v>186</v>
      </c>
      <c r="I2" s="15"/>
      <c r="J2" s="15"/>
      <c r="K2" s="18">
        <v>4</v>
      </c>
      <c r="L2" s="18">
        <v>739</v>
      </c>
      <c r="M2" s="19">
        <v>184.75</v>
      </c>
      <c r="N2" s="20">
        <v>3</v>
      </c>
      <c r="O2" s="21">
        <v>187.75</v>
      </c>
    </row>
    <row r="3" spans="1:17" x14ac:dyDescent="0.25">
      <c r="A3" s="12" t="s">
        <v>21</v>
      </c>
      <c r="B3" s="13" t="s">
        <v>36</v>
      </c>
      <c r="C3" s="14">
        <v>45050</v>
      </c>
      <c r="D3" s="36" t="s">
        <v>37</v>
      </c>
      <c r="E3" s="15">
        <v>184</v>
      </c>
      <c r="F3" s="15">
        <v>185</v>
      </c>
      <c r="G3" s="15">
        <v>187</v>
      </c>
      <c r="H3" s="15">
        <v>183</v>
      </c>
      <c r="I3" s="15"/>
      <c r="J3" s="15"/>
      <c r="K3" s="18">
        <v>4</v>
      </c>
      <c r="L3" s="18">
        <v>739</v>
      </c>
      <c r="M3" s="19">
        <v>184.75</v>
      </c>
      <c r="N3" s="20">
        <v>3</v>
      </c>
      <c r="O3" s="21">
        <v>187.75</v>
      </c>
    </row>
    <row r="4" spans="1:17" x14ac:dyDescent="0.25">
      <c r="A4" s="12" t="s">
        <v>21</v>
      </c>
      <c r="B4" s="13" t="s">
        <v>36</v>
      </c>
      <c r="C4" s="14" t="s">
        <v>89</v>
      </c>
      <c r="D4" s="36" t="s">
        <v>84</v>
      </c>
      <c r="E4" s="15">
        <v>183</v>
      </c>
      <c r="F4" s="15">
        <v>183</v>
      </c>
      <c r="G4" s="15">
        <v>181</v>
      </c>
      <c r="H4" s="15">
        <v>186</v>
      </c>
      <c r="I4" s="15"/>
      <c r="J4" s="15"/>
      <c r="K4" s="18">
        <v>4</v>
      </c>
      <c r="L4" s="18">
        <v>733</v>
      </c>
      <c r="M4" s="19">
        <v>183.25</v>
      </c>
      <c r="N4" s="20">
        <v>2</v>
      </c>
      <c r="O4" s="21">
        <v>185.25</v>
      </c>
    </row>
    <row r="5" spans="1:17" x14ac:dyDescent="0.25">
      <c r="A5" s="12" t="s">
        <v>21</v>
      </c>
      <c r="B5" s="13" t="s">
        <v>36</v>
      </c>
      <c r="C5" s="14">
        <v>45113</v>
      </c>
      <c r="D5" s="36" t="s">
        <v>37</v>
      </c>
      <c r="E5" s="15">
        <v>179</v>
      </c>
      <c r="F5" s="15">
        <v>187</v>
      </c>
      <c r="G5" s="15">
        <v>188</v>
      </c>
      <c r="H5" s="15">
        <v>185</v>
      </c>
      <c r="I5" s="15"/>
      <c r="J5" s="15"/>
      <c r="K5" s="18">
        <v>4</v>
      </c>
      <c r="L5" s="18">
        <v>739</v>
      </c>
      <c r="M5" s="19">
        <v>184.75</v>
      </c>
      <c r="N5" s="20">
        <v>2</v>
      </c>
      <c r="O5" s="21">
        <v>186.75</v>
      </c>
    </row>
    <row r="6" spans="1:17" x14ac:dyDescent="0.25">
      <c r="A6" s="12" t="s">
        <v>21</v>
      </c>
      <c r="B6" s="13" t="s">
        <v>36</v>
      </c>
      <c r="C6" s="14">
        <v>45500</v>
      </c>
      <c r="D6" s="36" t="s">
        <v>84</v>
      </c>
      <c r="E6" s="15">
        <v>178</v>
      </c>
      <c r="F6" s="15">
        <v>187</v>
      </c>
      <c r="G6" s="15">
        <v>190</v>
      </c>
      <c r="H6" s="15">
        <v>182</v>
      </c>
      <c r="I6" s="15"/>
      <c r="J6" s="15"/>
      <c r="K6" s="18">
        <v>4</v>
      </c>
      <c r="L6" s="18">
        <v>737</v>
      </c>
      <c r="M6" s="19">
        <v>184.25</v>
      </c>
      <c r="N6" s="20">
        <v>5</v>
      </c>
      <c r="O6" s="21">
        <v>189.25</v>
      </c>
    </row>
    <row r="7" spans="1:17" x14ac:dyDescent="0.25">
      <c r="A7" s="12" t="s">
        <v>21</v>
      </c>
      <c r="B7" s="13" t="s">
        <v>36</v>
      </c>
      <c r="C7" s="14">
        <v>45507</v>
      </c>
      <c r="D7" s="36" t="s">
        <v>37</v>
      </c>
      <c r="E7" s="15">
        <v>191</v>
      </c>
      <c r="F7" s="15">
        <v>188</v>
      </c>
      <c r="G7" s="15">
        <v>194</v>
      </c>
      <c r="H7" s="15">
        <v>191</v>
      </c>
      <c r="I7" s="15"/>
      <c r="J7" s="15"/>
      <c r="K7" s="18">
        <v>4</v>
      </c>
      <c r="L7" s="18">
        <v>764</v>
      </c>
      <c r="M7" s="19">
        <v>191</v>
      </c>
      <c r="N7" s="20">
        <v>2</v>
      </c>
      <c r="O7" s="21">
        <v>193</v>
      </c>
    </row>
    <row r="8" spans="1:17" x14ac:dyDescent="0.25">
      <c r="A8" s="12" t="s">
        <v>21</v>
      </c>
      <c r="B8" s="13" t="s">
        <v>36</v>
      </c>
      <c r="C8" s="14">
        <v>45528</v>
      </c>
      <c r="D8" s="36" t="s">
        <v>84</v>
      </c>
      <c r="E8" s="15">
        <v>191</v>
      </c>
      <c r="F8" s="15">
        <v>188</v>
      </c>
      <c r="G8" s="15">
        <v>186</v>
      </c>
      <c r="H8" s="15">
        <v>191</v>
      </c>
      <c r="I8" s="15"/>
      <c r="J8" s="15"/>
      <c r="K8" s="18">
        <v>4</v>
      </c>
      <c r="L8" s="18">
        <v>756</v>
      </c>
      <c r="M8" s="19">
        <v>189</v>
      </c>
      <c r="N8" s="20">
        <v>3</v>
      </c>
      <c r="O8" s="21">
        <v>192</v>
      </c>
    </row>
    <row r="9" spans="1:17" x14ac:dyDescent="0.25">
      <c r="A9" s="12" t="s">
        <v>21</v>
      </c>
      <c r="B9" s="13" t="s">
        <v>36</v>
      </c>
      <c r="C9" s="14">
        <v>45542</v>
      </c>
      <c r="D9" s="36" t="s">
        <v>37</v>
      </c>
      <c r="E9" s="15">
        <v>189</v>
      </c>
      <c r="F9" s="15">
        <v>188</v>
      </c>
      <c r="G9" s="15">
        <v>190</v>
      </c>
      <c r="H9" s="15">
        <v>189</v>
      </c>
      <c r="I9" s="15"/>
      <c r="J9" s="15"/>
      <c r="K9" s="18">
        <v>4</v>
      </c>
      <c r="L9" s="18">
        <v>756</v>
      </c>
      <c r="M9" s="19">
        <v>189</v>
      </c>
      <c r="N9" s="20">
        <v>2</v>
      </c>
      <c r="O9" s="21">
        <v>191</v>
      </c>
    </row>
    <row r="10" spans="1:17" x14ac:dyDescent="0.25">
      <c r="A10" s="12" t="s">
        <v>19</v>
      </c>
      <c r="B10" s="13" t="s">
        <v>36</v>
      </c>
      <c r="C10" s="14">
        <v>45549</v>
      </c>
      <c r="D10" s="39" t="s">
        <v>50</v>
      </c>
      <c r="E10" s="15">
        <v>184</v>
      </c>
      <c r="F10" s="15">
        <v>185</v>
      </c>
      <c r="G10" s="15">
        <v>193</v>
      </c>
      <c r="H10" s="15">
        <v>190</v>
      </c>
      <c r="I10" s="15">
        <v>187</v>
      </c>
      <c r="J10" s="15">
        <v>187</v>
      </c>
      <c r="K10" s="18">
        <v>6</v>
      </c>
      <c r="L10" s="18">
        <v>1126</v>
      </c>
      <c r="M10" s="19">
        <v>187.66666666666666</v>
      </c>
      <c r="N10" s="20">
        <v>4</v>
      </c>
      <c r="O10" s="21">
        <v>191.66666666666666</v>
      </c>
    </row>
    <row r="11" spans="1:17" x14ac:dyDescent="0.25">
      <c r="A11" s="12" t="s">
        <v>21</v>
      </c>
      <c r="B11" s="13" t="s">
        <v>36</v>
      </c>
      <c r="C11" s="14">
        <v>45563</v>
      </c>
      <c r="D11" s="36" t="s">
        <v>84</v>
      </c>
      <c r="E11" s="15">
        <v>186</v>
      </c>
      <c r="F11" s="15">
        <v>188</v>
      </c>
      <c r="G11" s="15">
        <v>192</v>
      </c>
      <c r="H11" s="15">
        <v>189.001</v>
      </c>
      <c r="I11" s="15"/>
      <c r="J11" s="15"/>
      <c r="K11" s="18">
        <v>4</v>
      </c>
      <c r="L11" s="18">
        <v>755.00099999999998</v>
      </c>
      <c r="M11" s="19">
        <v>188.75024999999999</v>
      </c>
      <c r="N11" s="20">
        <v>13</v>
      </c>
      <c r="O11" s="21">
        <v>201.75024999999999</v>
      </c>
    </row>
    <row r="12" spans="1:17" x14ac:dyDescent="0.25">
      <c r="A12" s="12" t="s">
        <v>21</v>
      </c>
      <c r="B12" s="13" t="s">
        <v>36</v>
      </c>
      <c r="C12" s="14">
        <v>45570</v>
      </c>
      <c r="D12" s="36" t="s">
        <v>37</v>
      </c>
      <c r="E12" s="15">
        <v>188</v>
      </c>
      <c r="F12" s="15">
        <v>193</v>
      </c>
      <c r="G12" s="15">
        <v>193</v>
      </c>
      <c r="H12" s="15">
        <v>186</v>
      </c>
      <c r="I12" s="15"/>
      <c r="J12" s="15"/>
      <c r="K12" s="18">
        <v>4</v>
      </c>
      <c r="L12" s="18">
        <v>760</v>
      </c>
      <c r="M12" s="19">
        <v>190</v>
      </c>
      <c r="N12" s="20">
        <v>4</v>
      </c>
      <c r="O12" s="21">
        <v>194</v>
      </c>
    </row>
    <row r="13" spans="1:17" x14ac:dyDescent="0.25">
      <c r="A13" s="12" t="s">
        <v>21</v>
      </c>
      <c r="B13" s="13" t="s">
        <v>36</v>
      </c>
      <c r="C13" s="14">
        <v>45576</v>
      </c>
      <c r="D13" s="36" t="s">
        <v>127</v>
      </c>
      <c r="E13" s="15">
        <v>194</v>
      </c>
      <c r="F13" s="15">
        <v>187</v>
      </c>
      <c r="G13" s="15">
        <v>192</v>
      </c>
      <c r="H13" s="15">
        <v>190</v>
      </c>
      <c r="I13" s="15"/>
      <c r="J13" s="15"/>
      <c r="K13" s="18">
        <v>4</v>
      </c>
      <c r="L13" s="18">
        <v>763</v>
      </c>
      <c r="M13" s="19">
        <v>190.75</v>
      </c>
      <c r="N13" s="20">
        <v>4</v>
      </c>
      <c r="O13" s="21">
        <v>194.75</v>
      </c>
    </row>
    <row r="14" spans="1:17" x14ac:dyDescent="0.25">
      <c r="A14" s="12" t="s">
        <v>21</v>
      </c>
      <c r="B14" s="13" t="s">
        <v>131</v>
      </c>
      <c r="C14" s="14">
        <v>45591</v>
      </c>
      <c r="D14" s="36" t="s">
        <v>84</v>
      </c>
      <c r="E14" s="15">
        <v>194</v>
      </c>
      <c r="F14" s="15">
        <v>192</v>
      </c>
      <c r="G14" s="15">
        <v>188</v>
      </c>
      <c r="H14" s="15">
        <v>193</v>
      </c>
      <c r="I14" s="15">
        <v>184</v>
      </c>
      <c r="J14" s="15">
        <v>192</v>
      </c>
      <c r="K14" s="18">
        <v>6</v>
      </c>
      <c r="L14" s="18">
        <v>1143</v>
      </c>
      <c r="M14" s="19">
        <v>190.5</v>
      </c>
      <c r="N14" s="20">
        <v>12</v>
      </c>
      <c r="O14" s="21">
        <v>202.5</v>
      </c>
    </row>
    <row r="15" spans="1:17" x14ac:dyDescent="0.25">
      <c r="A15" s="12" t="s">
        <v>21</v>
      </c>
      <c r="B15" s="13" t="s">
        <v>131</v>
      </c>
      <c r="C15" s="14">
        <v>45598</v>
      </c>
      <c r="D15" s="36" t="s">
        <v>37</v>
      </c>
      <c r="E15" s="15">
        <v>190</v>
      </c>
      <c r="F15" s="15">
        <v>188</v>
      </c>
      <c r="G15" s="15">
        <v>190</v>
      </c>
      <c r="H15" s="15">
        <v>192</v>
      </c>
      <c r="I15" s="15">
        <v>193.001</v>
      </c>
      <c r="J15" s="15">
        <v>190</v>
      </c>
      <c r="K15" s="18">
        <v>6</v>
      </c>
      <c r="L15" s="18">
        <v>1143.001</v>
      </c>
      <c r="M15" s="19">
        <v>190.50016666666667</v>
      </c>
      <c r="N15" s="20">
        <v>12</v>
      </c>
      <c r="O15" s="21">
        <v>202.50016666666667</v>
      </c>
    </row>
    <row r="16" spans="1:17" x14ac:dyDescent="0.25">
      <c r="A16" s="23"/>
      <c r="B16" s="24"/>
      <c r="C16" s="25"/>
      <c r="D16" s="26"/>
      <c r="E16" s="27"/>
      <c r="F16" s="27"/>
      <c r="G16" s="27"/>
      <c r="H16" s="27"/>
      <c r="I16" s="27"/>
      <c r="J16" s="27"/>
      <c r="K16" s="28"/>
      <c r="L16" s="28"/>
      <c r="M16" s="29"/>
      <c r="N16" s="30"/>
      <c r="O16" s="31"/>
    </row>
    <row r="17" spans="11:15" x14ac:dyDescent="0.25">
      <c r="K17" s="8">
        <f>SUM(K2:K16)</f>
        <v>62</v>
      </c>
      <c r="L17" s="8">
        <f>SUM(L2:L16)</f>
        <v>11653.002</v>
      </c>
      <c r="M17" s="7">
        <f>SUM(L17/K17)</f>
        <v>187.95164516129032</v>
      </c>
      <c r="N17" s="8">
        <f>SUM(N2:N16)</f>
        <v>71</v>
      </c>
      <c r="O17" s="11">
        <f>SUM(M17+N17)</f>
        <v>258.95164516129034</v>
      </c>
    </row>
  </sheetData>
  <protectedRanges>
    <protectedRange algorithmName="SHA-512" hashValue="ON39YdpmFHfN9f47KpiRvqrKx0V9+erV1CNkpWzYhW/Qyc6aT8rEyCrvauWSYGZK2ia3o7vd3akF07acHAFpOA==" saltValue="yVW9XmDwTqEnmpSGai0KYg==" spinCount="100000" sqref="B16:C16 I16:J16" name="Range1_20_1_1"/>
    <protectedRange algorithmName="SHA-512" hashValue="ON39YdpmFHfN9f47KpiRvqrKx0V9+erV1CNkpWzYhW/Qyc6aT8rEyCrvauWSYGZK2ia3o7vd3akF07acHAFpOA==" saltValue="yVW9XmDwTqEnmpSGai0KYg==" spinCount="100000" sqref="D16" name="Range1_1_15_1"/>
    <protectedRange algorithmName="SHA-512" hashValue="ON39YdpmFHfN9f47KpiRvqrKx0V9+erV1CNkpWzYhW/Qyc6aT8rEyCrvauWSYGZK2ia3o7vd3akF07acHAFpOA==" saltValue="yVW9XmDwTqEnmpSGai0KYg==" spinCount="100000" sqref="E16:H16" name="Range1_3_4_1_1"/>
    <protectedRange algorithmName="SHA-512" hashValue="ON39YdpmFHfN9f47KpiRvqrKx0V9+erV1CNkpWzYhW/Qyc6aT8rEyCrvauWSYGZK2ia3o7vd3akF07acHAFpOA==" saltValue="yVW9XmDwTqEnmpSGai0KYg==" spinCount="100000" sqref="E4:J4 C4" name="Range1_18"/>
    <protectedRange algorithmName="SHA-512" hashValue="ON39YdpmFHfN9f47KpiRvqrKx0V9+erV1CNkpWzYhW/Qyc6aT8rEyCrvauWSYGZK2ia3o7vd3akF07acHAFpOA==" saltValue="yVW9XmDwTqEnmpSGai0KYg==" spinCount="100000" sqref="D4" name="Range1_1_11"/>
    <protectedRange algorithmName="SHA-512" hashValue="ON39YdpmFHfN9f47KpiRvqrKx0V9+erV1CNkpWzYhW/Qyc6aT8rEyCrvauWSYGZK2ia3o7vd3akF07acHAFpOA==" saltValue="yVW9XmDwTqEnmpSGai0KYg==" spinCount="100000" sqref="C7 E7:J7" name="Range1_10"/>
    <protectedRange algorithmName="SHA-512" hashValue="ON39YdpmFHfN9f47KpiRvqrKx0V9+erV1CNkpWzYhW/Qyc6aT8rEyCrvauWSYGZK2ia3o7vd3akF07acHAFpOA==" saltValue="yVW9XmDwTqEnmpSGai0KYg==" spinCount="100000" sqref="D7" name="Range1_1_10"/>
    <protectedRange algorithmName="SHA-512" hashValue="ON39YdpmFHfN9f47KpiRvqrKx0V9+erV1CNkpWzYhW/Qyc6aT8rEyCrvauWSYGZK2ia3o7vd3akF07acHAFpOA==" saltValue="yVW9XmDwTqEnmpSGai0KYg==" spinCount="100000" sqref="C9:C10 E9:J10" name="Range1_14"/>
    <protectedRange algorithmName="SHA-512" hashValue="ON39YdpmFHfN9f47KpiRvqrKx0V9+erV1CNkpWzYhW/Qyc6aT8rEyCrvauWSYGZK2ia3o7vd3akF07acHAFpOA==" saltValue="yVW9XmDwTqEnmpSGai0KYg==" spinCount="100000" sqref="D9:D10" name="Range1_1_14"/>
    <protectedRange algorithmName="SHA-512" hashValue="ON39YdpmFHfN9f47KpiRvqrKx0V9+erV1CNkpWzYhW/Qyc6aT8rEyCrvauWSYGZK2ia3o7vd3akF07acHAFpOA==" saltValue="yVW9XmDwTqEnmpSGai0KYg==" spinCount="100000" sqref="C11 E11:J11" name="Range1_18_1"/>
    <protectedRange algorithmName="SHA-512" hashValue="ON39YdpmFHfN9f47KpiRvqrKx0V9+erV1CNkpWzYhW/Qyc6aT8rEyCrvauWSYGZK2ia3o7vd3akF07acHAFpOA==" saltValue="yVW9XmDwTqEnmpSGai0KYg==" spinCount="100000" sqref="D11" name="Range1_1_18"/>
    <protectedRange algorithmName="SHA-512" hashValue="ON39YdpmFHfN9f47KpiRvqrKx0V9+erV1CNkpWzYhW/Qyc6aT8rEyCrvauWSYGZK2ia3o7vd3akF07acHAFpOA==" saltValue="yVW9XmDwTqEnmpSGai0KYg==" spinCount="100000" sqref="E15:J15 B15:C15" name="Range1_24"/>
    <protectedRange algorithmName="SHA-512" hashValue="ON39YdpmFHfN9f47KpiRvqrKx0V9+erV1CNkpWzYhW/Qyc6aT8rEyCrvauWSYGZK2ia3o7vd3akF07acHAFpOA==" saltValue="yVW9XmDwTqEnmpSGai0KYg==" spinCount="100000" sqref="D15" name="Range1_1_22"/>
  </protectedRanges>
  <conditionalFormatting sqref="E16">
    <cfRule type="top10" dxfId="23" priority="7" rank="1"/>
  </conditionalFormatting>
  <conditionalFormatting sqref="E16:J16">
    <cfRule type="cellIs" dxfId="22" priority="1" operator="greaterThanOrEqual">
      <formula>200</formula>
    </cfRule>
  </conditionalFormatting>
  <conditionalFormatting sqref="F16">
    <cfRule type="top10" dxfId="21" priority="6" rank="1"/>
  </conditionalFormatting>
  <conditionalFormatting sqref="G16">
    <cfRule type="top10" dxfId="20" priority="5" rank="1"/>
  </conditionalFormatting>
  <conditionalFormatting sqref="H16">
    <cfRule type="top10" dxfId="19" priority="4" rank="1"/>
  </conditionalFormatting>
  <conditionalFormatting sqref="I16">
    <cfRule type="top10" dxfId="18" priority="3" rank="1"/>
    <cfRule type="top10" dxfId="17" priority="8" rank="1"/>
  </conditionalFormatting>
  <conditionalFormatting sqref="J16">
    <cfRule type="top10" dxfId="16" priority="2" rank="1"/>
  </conditionalFormatting>
  <hyperlinks>
    <hyperlink ref="Q1" location="'National Rankings'!A1" display="Back to Ranking" xr:uid="{A2E67EB1-B450-4EF7-A4D0-142DB50EAA0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0367C9B-84E4-4E15-9C77-8C2FB17CD8B5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DB5B1-556A-438E-ABF4-0194D6F72071}">
  <dimension ref="A1:Q6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20</v>
      </c>
    </row>
    <row r="2" spans="1:17" x14ac:dyDescent="0.25">
      <c r="A2" s="12" t="s">
        <v>21</v>
      </c>
      <c r="B2" s="13" t="s">
        <v>56</v>
      </c>
      <c r="C2" s="14">
        <v>45410</v>
      </c>
      <c r="D2" s="36" t="s">
        <v>39</v>
      </c>
      <c r="E2" s="15">
        <v>188</v>
      </c>
      <c r="F2" s="15">
        <v>191</v>
      </c>
      <c r="G2" s="15">
        <v>189</v>
      </c>
      <c r="H2" s="15">
        <v>188</v>
      </c>
      <c r="I2" s="15">
        <v>191</v>
      </c>
      <c r="J2" s="15">
        <v>187</v>
      </c>
      <c r="K2" s="18">
        <v>6</v>
      </c>
      <c r="L2" s="18">
        <v>1134</v>
      </c>
      <c r="M2" s="19">
        <v>189</v>
      </c>
      <c r="N2" s="20">
        <v>6</v>
      </c>
      <c r="O2" s="21">
        <v>195</v>
      </c>
    </row>
    <row r="3" spans="1:17" x14ac:dyDescent="0.25">
      <c r="A3" s="12" t="s">
        <v>21</v>
      </c>
      <c r="B3" s="13" t="s">
        <v>56</v>
      </c>
      <c r="C3" s="14">
        <v>45501</v>
      </c>
      <c r="D3" s="36" t="s">
        <v>39</v>
      </c>
      <c r="E3" s="15">
        <v>187</v>
      </c>
      <c r="F3" s="15">
        <v>184</v>
      </c>
      <c r="G3" s="15">
        <v>188</v>
      </c>
      <c r="H3" s="15">
        <v>185</v>
      </c>
      <c r="I3" s="15"/>
      <c r="J3" s="15"/>
      <c r="K3" s="18">
        <v>4</v>
      </c>
      <c r="L3" s="18">
        <v>744</v>
      </c>
      <c r="M3" s="19">
        <v>186</v>
      </c>
      <c r="N3" s="20">
        <v>9</v>
      </c>
      <c r="O3" s="21">
        <v>195</v>
      </c>
    </row>
    <row r="4" spans="1:17" x14ac:dyDescent="0.25">
      <c r="A4" s="12" t="s">
        <v>21</v>
      </c>
      <c r="B4" s="13" t="s">
        <v>56</v>
      </c>
      <c r="C4" s="14">
        <v>45564</v>
      </c>
      <c r="D4" s="36" t="s">
        <v>39</v>
      </c>
      <c r="E4" s="15">
        <v>179</v>
      </c>
      <c r="F4" s="15">
        <v>189</v>
      </c>
      <c r="G4" s="15">
        <v>182</v>
      </c>
      <c r="H4" s="15">
        <v>177</v>
      </c>
      <c r="I4" s="15"/>
      <c r="J4" s="15"/>
      <c r="K4" s="18">
        <v>4</v>
      </c>
      <c r="L4" s="18">
        <v>727</v>
      </c>
      <c r="M4" s="19">
        <v>181.75</v>
      </c>
      <c r="N4" s="20">
        <v>4</v>
      </c>
      <c r="O4" s="21">
        <v>185.75</v>
      </c>
    </row>
    <row r="5" spans="1:17" x14ac:dyDescent="0.25">
      <c r="A5" s="23"/>
      <c r="B5" s="24"/>
      <c r="C5" s="25"/>
      <c r="D5" s="26"/>
      <c r="E5" s="27"/>
      <c r="F5" s="27"/>
      <c r="G5" s="27"/>
      <c r="H5" s="27"/>
      <c r="I5" s="27"/>
      <c r="J5" s="27"/>
      <c r="K5" s="28"/>
      <c r="L5" s="28"/>
      <c r="M5" s="29"/>
      <c r="N5" s="30"/>
      <c r="O5" s="31"/>
    </row>
    <row r="6" spans="1:17" x14ac:dyDescent="0.25">
      <c r="K6" s="8">
        <f>SUM(K2:K5)</f>
        <v>14</v>
      </c>
      <c r="L6" s="8">
        <f>SUM(L2:L5)</f>
        <v>2605</v>
      </c>
      <c r="M6" s="7">
        <f>SUM(L6/K6)</f>
        <v>186.07142857142858</v>
      </c>
      <c r="N6" s="8">
        <f>SUM(N2:N5)</f>
        <v>19</v>
      </c>
      <c r="O6" s="11">
        <f>SUM(M6+N6)</f>
        <v>205.07142857142858</v>
      </c>
    </row>
  </sheetData>
  <protectedRanges>
    <protectedRange algorithmName="SHA-512" hashValue="ON39YdpmFHfN9f47KpiRvqrKx0V9+erV1CNkpWzYhW/Qyc6aT8rEyCrvauWSYGZK2ia3o7vd3akF07acHAFpOA==" saltValue="yVW9XmDwTqEnmpSGai0KYg==" spinCount="100000" sqref="B5:C5 I5:J5" name="Range1_20_1_1"/>
    <protectedRange algorithmName="SHA-512" hashValue="ON39YdpmFHfN9f47KpiRvqrKx0V9+erV1CNkpWzYhW/Qyc6aT8rEyCrvauWSYGZK2ia3o7vd3akF07acHAFpOA==" saltValue="yVW9XmDwTqEnmpSGai0KYg==" spinCount="100000" sqref="D5" name="Range1_1_15_1"/>
    <protectedRange algorithmName="SHA-512" hashValue="ON39YdpmFHfN9f47KpiRvqrKx0V9+erV1CNkpWzYhW/Qyc6aT8rEyCrvauWSYGZK2ia3o7vd3akF07acHAFpOA==" saltValue="yVW9XmDwTqEnmpSGai0KYg==" spinCount="100000" sqref="E5:H5" name="Range1_3_4_1_1"/>
    <protectedRange algorithmName="SHA-512" hashValue="ON39YdpmFHfN9f47KpiRvqrKx0V9+erV1CNkpWzYhW/Qyc6aT8rEyCrvauWSYGZK2ia3o7vd3akF07acHAFpOA==" saltValue="yVW9XmDwTqEnmpSGai0KYg==" spinCount="100000" sqref="B4:C4 E4:J4" name="Range1_18"/>
    <protectedRange algorithmName="SHA-512" hashValue="ON39YdpmFHfN9f47KpiRvqrKx0V9+erV1CNkpWzYhW/Qyc6aT8rEyCrvauWSYGZK2ia3o7vd3akF07acHAFpOA==" saltValue="yVW9XmDwTqEnmpSGai0KYg==" spinCount="100000" sqref="D4" name="Range1_1_18"/>
  </protectedRanges>
  <conditionalFormatting sqref="E5">
    <cfRule type="top10" dxfId="15" priority="7" rank="1"/>
  </conditionalFormatting>
  <conditionalFormatting sqref="E5:J5">
    <cfRule type="cellIs" dxfId="14" priority="1" operator="greaterThanOrEqual">
      <formula>200</formula>
    </cfRule>
  </conditionalFormatting>
  <conditionalFormatting sqref="F5">
    <cfRule type="top10" dxfId="13" priority="6" rank="1"/>
  </conditionalFormatting>
  <conditionalFormatting sqref="G5">
    <cfRule type="top10" dxfId="12" priority="5" rank="1"/>
  </conditionalFormatting>
  <conditionalFormatting sqref="H5">
    <cfRule type="top10" dxfId="11" priority="4" rank="1"/>
  </conditionalFormatting>
  <conditionalFormatting sqref="I5">
    <cfRule type="top10" dxfId="10" priority="3" rank="1"/>
    <cfRule type="top10" dxfId="9" priority="8" rank="1"/>
  </conditionalFormatting>
  <conditionalFormatting sqref="J5">
    <cfRule type="top10" dxfId="8" priority="2" rank="1"/>
  </conditionalFormatting>
  <hyperlinks>
    <hyperlink ref="Q1" location="'National Rankings'!A1" display="Back to Ranking" xr:uid="{C3AB3973-453F-4C3D-9C8C-2B8CA44DC947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56A0C1F-B4E2-473A-A40A-12C890EB4183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AA468-EC47-4FED-8554-DE8B5D7757FE}">
  <dimension ref="A1:Q9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20</v>
      </c>
    </row>
    <row r="2" spans="1:17" x14ac:dyDescent="0.25">
      <c r="A2" s="12" t="s">
        <v>21</v>
      </c>
      <c r="B2" s="13" t="s">
        <v>26</v>
      </c>
      <c r="C2" s="14">
        <v>45339</v>
      </c>
      <c r="D2" s="36" t="s">
        <v>22</v>
      </c>
      <c r="E2" s="15">
        <v>173</v>
      </c>
      <c r="F2" s="15">
        <v>180</v>
      </c>
      <c r="G2" s="15">
        <v>174</v>
      </c>
      <c r="H2" s="15">
        <v>185</v>
      </c>
      <c r="I2" s="15"/>
      <c r="J2" s="15"/>
      <c r="K2" s="18">
        <v>4</v>
      </c>
      <c r="L2" s="18">
        <v>712</v>
      </c>
      <c r="M2" s="19">
        <v>178</v>
      </c>
      <c r="N2" s="20">
        <v>5</v>
      </c>
      <c r="O2" s="21">
        <v>183</v>
      </c>
    </row>
    <row r="3" spans="1:17" x14ac:dyDescent="0.25">
      <c r="A3" s="12" t="s">
        <v>21</v>
      </c>
      <c r="B3" s="13" t="s">
        <v>26</v>
      </c>
      <c r="C3" s="14">
        <v>45343</v>
      </c>
      <c r="D3" s="36" t="s">
        <v>22</v>
      </c>
      <c r="E3" s="15">
        <v>186</v>
      </c>
      <c r="F3" s="15">
        <v>182</v>
      </c>
      <c r="G3" s="15">
        <v>180</v>
      </c>
      <c r="H3" s="15">
        <v>174</v>
      </c>
      <c r="I3" s="15"/>
      <c r="J3" s="15"/>
      <c r="K3" s="18">
        <v>4</v>
      </c>
      <c r="L3" s="18">
        <v>722</v>
      </c>
      <c r="M3" s="19">
        <v>180.5</v>
      </c>
      <c r="N3" s="20">
        <v>5</v>
      </c>
      <c r="O3" s="21">
        <v>185.5</v>
      </c>
    </row>
    <row r="4" spans="1:17" x14ac:dyDescent="0.25">
      <c r="A4" s="12" t="s">
        <v>21</v>
      </c>
      <c r="B4" s="13" t="s">
        <v>26</v>
      </c>
      <c r="C4" s="14">
        <v>45357</v>
      </c>
      <c r="D4" s="36" t="s">
        <v>22</v>
      </c>
      <c r="E4" s="15">
        <v>188</v>
      </c>
      <c r="F4" s="15">
        <v>192</v>
      </c>
      <c r="G4" s="15">
        <v>195.001</v>
      </c>
      <c r="H4" s="15">
        <v>192</v>
      </c>
      <c r="I4" s="15"/>
      <c r="J4" s="15"/>
      <c r="K4" s="18">
        <v>4</v>
      </c>
      <c r="L4" s="18">
        <v>767.00099999999998</v>
      </c>
      <c r="M4" s="19">
        <v>191.75024999999999</v>
      </c>
      <c r="N4" s="20">
        <v>6</v>
      </c>
      <c r="O4" s="21">
        <v>197.75024999999999</v>
      </c>
    </row>
    <row r="5" spans="1:17" x14ac:dyDescent="0.25">
      <c r="A5" s="12" t="s">
        <v>21</v>
      </c>
      <c r="B5" s="13" t="s">
        <v>26</v>
      </c>
      <c r="C5" s="14">
        <v>45364</v>
      </c>
      <c r="D5" s="36" t="s">
        <v>22</v>
      </c>
      <c r="E5" s="15">
        <v>188</v>
      </c>
      <c r="F5" s="15">
        <v>187</v>
      </c>
      <c r="G5" s="15">
        <v>188</v>
      </c>
      <c r="H5" s="15">
        <v>189</v>
      </c>
      <c r="I5" s="15"/>
      <c r="J5" s="15"/>
      <c r="K5" s="18">
        <v>4</v>
      </c>
      <c r="L5" s="18">
        <v>752</v>
      </c>
      <c r="M5" s="19">
        <v>188</v>
      </c>
      <c r="N5" s="20">
        <v>11</v>
      </c>
      <c r="O5" s="21">
        <v>199</v>
      </c>
    </row>
    <row r="6" spans="1:17" x14ac:dyDescent="0.25">
      <c r="A6" s="12" t="s">
        <v>21</v>
      </c>
      <c r="B6" s="13" t="s">
        <v>26</v>
      </c>
      <c r="C6" s="14">
        <v>45371</v>
      </c>
      <c r="D6" s="36" t="s">
        <v>22</v>
      </c>
      <c r="E6" s="15">
        <v>181</v>
      </c>
      <c r="F6" s="15">
        <v>181</v>
      </c>
      <c r="G6" s="15">
        <v>183</v>
      </c>
      <c r="H6" s="15">
        <v>190</v>
      </c>
      <c r="I6" s="15"/>
      <c r="J6" s="15"/>
      <c r="K6" s="18">
        <v>4</v>
      </c>
      <c r="L6" s="18">
        <v>735</v>
      </c>
      <c r="M6" s="19">
        <v>183.75</v>
      </c>
      <c r="N6" s="20">
        <v>5</v>
      </c>
      <c r="O6" s="21">
        <v>188.75</v>
      </c>
    </row>
    <row r="7" spans="1:17" x14ac:dyDescent="0.25">
      <c r="A7" s="12" t="s">
        <v>21</v>
      </c>
      <c r="B7" s="13" t="s">
        <v>26</v>
      </c>
      <c r="C7" s="14">
        <v>45567</v>
      </c>
      <c r="D7" s="36" t="s">
        <v>22</v>
      </c>
      <c r="E7" s="15">
        <v>187</v>
      </c>
      <c r="F7" s="15">
        <v>183</v>
      </c>
      <c r="G7" s="15">
        <v>185</v>
      </c>
      <c r="H7" s="15">
        <v>188</v>
      </c>
      <c r="I7" s="15"/>
      <c r="J7" s="15"/>
      <c r="K7" s="18">
        <v>4</v>
      </c>
      <c r="L7" s="18">
        <v>743</v>
      </c>
      <c r="M7" s="19">
        <v>185.75</v>
      </c>
      <c r="N7" s="20">
        <v>3</v>
      </c>
      <c r="O7" s="21">
        <v>188.75</v>
      </c>
    </row>
    <row r="8" spans="1:17" x14ac:dyDescent="0.25">
      <c r="A8" s="23"/>
      <c r="B8" s="24"/>
      <c r="C8" s="25"/>
      <c r="D8" s="26"/>
      <c r="E8" s="27"/>
      <c r="F8" s="27"/>
      <c r="G8" s="27"/>
      <c r="H8" s="27"/>
      <c r="I8" s="27"/>
      <c r="J8" s="27"/>
      <c r="K8" s="28"/>
      <c r="L8" s="28"/>
      <c r="M8" s="29"/>
      <c r="N8" s="30"/>
      <c r="O8" s="31"/>
    </row>
    <row r="9" spans="1:17" x14ac:dyDescent="0.25">
      <c r="K9" s="8">
        <f>SUM(K2:K8)</f>
        <v>24</v>
      </c>
      <c r="L9" s="8">
        <f>SUM(L2:L8)</f>
        <v>4431.0010000000002</v>
      </c>
      <c r="M9" s="7">
        <f>SUM(L9/K9)</f>
        <v>184.62504166666668</v>
      </c>
      <c r="N9" s="8">
        <f>SUM(N2:N8)</f>
        <v>35</v>
      </c>
      <c r="O9" s="11">
        <f>SUM(M9+N9)</f>
        <v>219.62504166666668</v>
      </c>
    </row>
  </sheetData>
  <protectedRanges>
    <protectedRange algorithmName="SHA-512" hashValue="ON39YdpmFHfN9f47KpiRvqrKx0V9+erV1CNkpWzYhW/Qyc6aT8rEyCrvauWSYGZK2ia3o7vd3akF07acHAFpOA==" saltValue="yVW9XmDwTqEnmpSGai0KYg==" spinCount="100000" sqref="B8:C8 I8:J8" name="Range1_20_1_1"/>
    <protectedRange algorithmName="SHA-512" hashValue="ON39YdpmFHfN9f47KpiRvqrKx0V9+erV1CNkpWzYhW/Qyc6aT8rEyCrvauWSYGZK2ia3o7vd3akF07acHAFpOA==" saltValue="yVW9XmDwTqEnmpSGai0KYg==" spinCount="100000" sqref="D8" name="Range1_1_15_1"/>
    <protectedRange algorithmName="SHA-512" hashValue="ON39YdpmFHfN9f47KpiRvqrKx0V9+erV1CNkpWzYhW/Qyc6aT8rEyCrvauWSYGZK2ia3o7vd3akF07acHAFpOA==" saltValue="yVW9XmDwTqEnmpSGai0KYg==" spinCount="100000" sqref="E8:H8" name="Range1_3_4_1_1"/>
  </protectedRanges>
  <conditionalFormatting sqref="E8">
    <cfRule type="top10" dxfId="7" priority="7" rank="1"/>
  </conditionalFormatting>
  <conditionalFormatting sqref="E8:J8">
    <cfRule type="cellIs" dxfId="6" priority="1" operator="greaterThanOrEqual">
      <formula>200</formula>
    </cfRule>
  </conditionalFormatting>
  <conditionalFormatting sqref="F8">
    <cfRule type="top10" dxfId="5" priority="6" rank="1"/>
  </conditionalFormatting>
  <conditionalFormatting sqref="G8">
    <cfRule type="top10" dxfId="4" priority="5" rank="1"/>
  </conditionalFormatting>
  <conditionalFormatting sqref="H8">
    <cfRule type="top10" dxfId="3" priority="4" rank="1"/>
  </conditionalFormatting>
  <conditionalFormatting sqref="I8">
    <cfRule type="top10" dxfId="2" priority="3" rank="1"/>
    <cfRule type="top10" dxfId="1" priority="8" rank="1"/>
  </conditionalFormatting>
  <conditionalFormatting sqref="J8">
    <cfRule type="top10" dxfId="0" priority="2" rank="1"/>
  </conditionalFormatting>
  <hyperlinks>
    <hyperlink ref="Q1" location="'National Rankings'!A1" display="Back to Ranking" xr:uid="{6972B66E-C8B4-4D61-971A-1D23C3415E0B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AFFBCE4-2BF6-4546-8612-F4532C36A16E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57F1A-9ABD-4EA9-989D-D8531F7EB85E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2" t="s">
        <v>20</v>
      </c>
    </row>
    <row r="2" spans="1:17" x14ac:dyDescent="0.25">
      <c r="A2" s="12" t="s">
        <v>21</v>
      </c>
      <c r="B2" s="13" t="s">
        <v>59</v>
      </c>
      <c r="C2" s="14">
        <v>45417</v>
      </c>
      <c r="D2" s="36" t="s">
        <v>69</v>
      </c>
      <c r="E2" s="15">
        <v>186</v>
      </c>
      <c r="F2" s="15">
        <v>184</v>
      </c>
      <c r="G2" s="15">
        <v>184</v>
      </c>
      <c r="H2" s="15">
        <v>180</v>
      </c>
      <c r="I2" s="15"/>
      <c r="J2" s="15"/>
      <c r="K2" s="18">
        <v>4</v>
      </c>
      <c r="L2" s="18">
        <v>734</v>
      </c>
      <c r="M2" s="19">
        <v>183.5</v>
      </c>
      <c r="N2" s="20">
        <v>3</v>
      </c>
      <c r="O2" s="21">
        <v>186.5</v>
      </c>
    </row>
    <row r="3" spans="1:17" x14ac:dyDescent="0.25">
      <c r="A3" s="23"/>
      <c r="B3" s="24"/>
      <c r="C3" s="25"/>
      <c r="D3" s="26"/>
      <c r="E3" s="27"/>
      <c r="F3" s="27"/>
      <c r="G3" s="27"/>
      <c r="H3" s="27"/>
      <c r="I3" s="27"/>
      <c r="J3" s="27"/>
      <c r="K3" s="28"/>
      <c r="L3" s="28"/>
      <c r="M3" s="29"/>
      <c r="N3" s="30"/>
      <c r="O3" s="31"/>
    </row>
    <row r="4" spans="1:17" x14ac:dyDescent="0.25">
      <c r="K4" s="8">
        <f>SUM(K2:K3)</f>
        <v>4</v>
      </c>
      <c r="L4" s="8">
        <f>SUM(L2:L3)</f>
        <v>734</v>
      </c>
      <c r="M4" s="7">
        <f>SUM(L4/K4)</f>
        <v>183.5</v>
      </c>
      <c r="N4" s="8">
        <f>SUM(N2:N3)</f>
        <v>3</v>
      </c>
      <c r="O4" s="11">
        <f>SUM(M4+N4)</f>
        <v>186.5</v>
      </c>
    </row>
  </sheetData>
  <protectedRanges>
    <protectedRange algorithmName="SHA-512" hashValue="ON39YdpmFHfN9f47KpiRvqrKx0V9+erV1CNkpWzYhW/Qyc6aT8rEyCrvauWSYGZK2ia3o7vd3akF07acHAFpOA==" saltValue="yVW9XmDwTqEnmpSGai0KYg==" spinCount="100000" sqref="B3:C3 I3:J3" name="Range1_20_1_1"/>
    <protectedRange algorithmName="SHA-512" hashValue="ON39YdpmFHfN9f47KpiRvqrKx0V9+erV1CNkpWzYhW/Qyc6aT8rEyCrvauWSYGZK2ia3o7vd3akF07acHAFpOA==" saltValue="yVW9XmDwTqEnmpSGai0KYg==" spinCount="100000" sqref="D3" name="Range1_1_15_1"/>
    <protectedRange algorithmName="SHA-512" hashValue="ON39YdpmFHfN9f47KpiRvqrKx0V9+erV1CNkpWzYhW/Qyc6aT8rEyCrvauWSYGZK2ia3o7vd3akF07acHAFpOA==" saltValue="yVW9XmDwTqEnmpSGai0KYg==" spinCount="100000" sqref="E3:H3" name="Range1_3_4_1_1"/>
  </protectedRanges>
  <conditionalFormatting sqref="E3">
    <cfRule type="top10" dxfId="599" priority="7" rank="1"/>
  </conditionalFormatting>
  <conditionalFormatting sqref="E3:J3">
    <cfRule type="cellIs" dxfId="598" priority="1" operator="greaterThanOrEqual">
      <formula>200</formula>
    </cfRule>
  </conditionalFormatting>
  <conditionalFormatting sqref="F3">
    <cfRule type="top10" dxfId="597" priority="6" rank="1"/>
  </conditionalFormatting>
  <conditionalFormatting sqref="G3">
    <cfRule type="top10" dxfId="596" priority="5" rank="1"/>
  </conditionalFormatting>
  <conditionalFormatting sqref="H3">
    <cfRule type="top10" dxfId="595" priority="4" rank="1"/>
  </conditionalFormatting>
  <conditionalFormatting sqref="I3">
    <cfRule type="top10" dxfId="594" priority="3" rank="1"/>
    <cfRule type="top10" dxfId="593" priority="8" rank="1"/>
  </conditionalFormatting>
  <conditionalFormatting sqref="J3">
    <cfRule type="top10" dxfId="592" priority="2" rank="1"/>
  </conditionalFormatting>
  <hyperlinks>
    <hyperlink ref="Q1" location="'National Rankings'!A1" display="Back to Ranking" xr:uid="{71011371-432A-46C9-8A14-13F01A624BE2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184210F-DE79-493C-ABA2-C450B646BDA5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83</vt:i4>
      </vt:variant>
    </vt:vector>
  </HeadingPairs>
  <TitlesOfParts>
    <vt:vector size="83" baseType="lpstr">
      <vt:lpstr>National Rankings</vt:lpstr>
      <vt:lpstr>Adam Plummer</vt:lpstr>
      <vt:lpstr>Benjamin Jacques</vt:lpstr>
      <vt:lpstr>Benji Matoy</vt:lpstr>
      <vt:lpstr>Bill Kushner</vt:lpstr>
      <vt:lpstr>Bobby Splawn</vt:lpstr>
      <vt:lpstr>Bobby Young</vt:lpstr>
      <vt:lpstr>Brady Penton</vt:lpstr>
      <vt:lpstr>Brendan Prebish</vt:lpstr>
      <vt:lpstr>Brent Lott</vt:lpstr>
      <vt:lpstr>Brett Cavins</vt:lpstr>
      <vt:lpstr>Bud Stell</vt:lpstr>
      <vt:lpstr>Carl King</vt:lpstr>
      <vt:lpstr>Chad Giles</vt:lpstr>
      <vt:lpstr>Charlie Knight</vt:lpstr>
      <vt:lpstr>Chris Helton</vt:lpstr>
      <vt:lpstr>Chuck Brooks</vt:lpstr>
      <vt:lpstr>Cody Dockery</vt:lpstr>
      <vt:lpstr>Dale Cauthen</vt:lpstr>
      <vt:lpstr>Daniel Henry</vt:lpstr>
      <vt:lpstr>Daren Burns</vt:lpstr>
      <vt:lpstr>Darren Krumwiede</vt:lpstr>
      <vt:lpstr>Dave Eisenschmied</vt:lpstr>
      <vt:lpstr>Debbie Penton</vt:lpstr>
      <vt:lpstr>Doug Gates</vt:lpstr>
      <vt:lpstr>Dustin Fugate</vt:lpstr>
      <vt:lpstr>Frank Breland</vt:lpstr>
      <vt:lpstr>Fred Jamison</vt:lpstr>
      <vt:lpstr>Freddy Geiselbreth</vt:lpstr>
      <vt:lpstr>Gary Silvernail</vt:lpstr>
      <vt:lpstr>Greg Keefer</vt:lpstr>
      <vt:lpstr>Jake Radwanski</vt:lpstr>
      <vt:lpstr>James Hopper</vt:lpstr>
      <vt:lpstr>James Freeman</vt:lpstr>
      <vt:lpstr>James Marsh</vt:lpstr>
      <vt:lpstr>James Soileau</vt:lpstr>
      <vt:lpstr>Jamie Penton</vt:lpstr>
      <vt:lpstr>Jeff Kite</vt:lpstr>
      <vt:lpstr>Jeremiah Emmett</vt:lpstr>
      <vt:lpstr>Jerry Thompson</vt:lpstr>
      <vt:lpstr>Jerry Willeford</vt:lpstr>
      <vt:lpstr>Jim Swaringin</vt:lpstr>
      <vt:lpstr>John Hovan</vt:lpstr>
      <vt:lpstr>John Laseter</vt:lpstr>
      <vt:lpstr>Judy Gallion</vt:lpstr>
      <vt:lpstr>Ken Donahue</vt:lpstr>
      <vt:lpstr>Ken Osmond</vt:lpstr>
      <vt:lpstr>Larry Smith</vt:lpstr>
      <vt:lpstr>Lee Switalski</vt:lpstr>
      <vt:lpstr>Leo Beatty</vt:lpstr>
      <vt:lpstr>Luis Ordorica</vt:lpstr>
      <vt:lpstr>Mark Crownover</vt:lpstr>
      <vt:lpstr>Marvin Batliner</vt:lpstr>
      <vt:lpstr>Matthew Tignor</vt:lpstr>
      <vt:lpstr>Max Dixon</vt:lpstr>
      <vt:lpstr>Merlin Orr</vt:lpstr>
      <vt:lpstr>Michael Blackard</vt:lpstr>
      <vt:lpstr>Michael Sylvest</vt:lpstr>
      <vt:lpstr>Mike Burns</vt:lpstr>
      <vt:lpstr>Mike Rorer</vt:lpstr>
      <vt:lpstr>Mike Urbas</vt:lpstr>
      <vt:lpstr>Phil Lewis</vt:lpstr>
      <vt:lpstr>Philip Dedmon</vt:lpstr>
      <vt:lpstr>Rich Smith</vt:lpstr>
      <vt:lpstr>Richard Mosely</vt:lpstr>
      <vt:lpstr>Rick Korpi</vt:lpstr>
      <vt:lpstr>Robert Benoit II</vt:lpstr>
      <vt:lpstr>Roger Snider</vt:lpstr>
      <vt:lpstr>Ronald Blasko</vt:lpstr>
      <vt:lpstr>Ronald Herring</vt:lpstr>
      <vt:lpstr>Russ Pope</vt:lpstr>
      <vt:lpstr>Scott Jackson</vt:lpstr>
      <vt:lpstr>Stan Hall</vt:lpstr>
      <vt:lpstr>Stanley Canter</vt:lpstr>
      <vt:lpstr>Sterling Martin</vt:lpstr>
      <vt:lpstr>Tao Irtz</vt:lpstr>
      <vt:lpstr>Tom Tignor</vt:lpstr>
      <vt:lpstr>Tony Carruth</vt:lpstr>
      <vt:lpstr>Tony Kaiser</vt:lpstr>
      <vt:lpstr>Traci Benoit</vt:lpstr>
      <vt:lpstr>Tyler Thornton</vt:lpstr>
      <vt:lpstr>Wayne Argence</vt:lpstr>
      <vt:lpstr>William Smith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chacon</dc:creator>
  <cp:lastModifiedBy>Jerry Willeford</cp:lastModifiedBy>
  <dcterms:created xsi:type="dcterms:W3CDTF">2020-01-30T01:18:37Z</dcterms:created>
  <dcterms:modified xsi:type="dcterms:W3CDTF">2024-12-01T01:58:59Z</dcterms:modified>
</cp:coreProperties>
</file>