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1 Rankings\NAT\"/>
    </mc:Choice>
  </mc:AlternateContent>
  <xr:revisionPtr revIDLastSave="0" documentId="13_ncr:1_{DCDF10C0-986A-4F04-95FC-1D4CF3425420}" xr6:coauthVersionLast="47" xr6:coauthVersionMax="47" xr10:uidLastSave="{00000000-0000-0000-0000-000000000000}"/>
  <bookViews>
    <workbookView xWindow="-108" yWindow="-108" windowWidth="23256" windowHeight="12576" xr2:uid="{A35FAFAA-3A44-445C-BAAA-3002DD1ECE94}"/>
  </bookViews>
  <sheets>
    <sheet name="National 2021 Rankings" sheetId="1" r:id="rId1"/>
    <sheet name="Barton Yates" sheetId="14" r:id="rId2"/>
    <sheet name="Bella Pace" sheetId="23" r:id="rId3"/>
    <sheet name="Bennett Cross" sheetId="19" r:id="rId4"/>
    <sheet name="Brayden Bolt" sheetId="22" r:id="rId5"/>
    <sheet name="Brody McKelvie" sheetId="15" r:id="rId6"/>
    <sheet name="Charlie Fortson" sheetId="2" r:id="rId7"/>
    <sheet name="Colton Keller" sheetId="27" r:id="rId8"/>
    <sheet name="Corey Moorman" sheetId="18" r:id="rId9"/>
    <sheet name="Ethan Viands" sheetId="33" r:id="rId10"/>
    <sheet name="Hudson Wright" sheetId="25" r:id="rId11"/>
    <sheet name="Jake Skaggs" sheetId="16" r:id="rId12"/>
    <sheet name="Jett Sparks" sheetId="36" r:id="rId13"/>
    <sheet name="Jude Sparks" sheetId="38" r:id="rId14"/>
    <sheet name="Katie Noland" sheetId="29" r:id="rId15"/>
    <sheet name="Kaylyn Craig" sheetId="30" r:id="rId16"/>
    <sheet name="Luke Pierce" sheetId="26" r:id="rId17"/>
    <sheet name="Macey Dixon" sheetId="20" r:id="rId18"/>
    <sheet name="Matthew Bode" sheetId="35" r:id="rId19"/>
    <sheet name="Parker Bolt" sheetId="21" r:id="rId20"/>
    <sheet name="Pierce Rorer" sheetId="31" r:id="rId21"/>
    <sheet name="Rylee Dockery" sheetId="34" r:id="rId22"/>
    <sheet name="Sam Merritt" sheetId="32" r:id="rId23"/>
    <sheet name="Seth Ferguson" sheetId="13" r:id="rId24"/>
    <sheet name="Sheldon Fetter" sheetId="28" r:id="rId25"/>
    <sheet name=" Timothy Carruth" sheetId="17" r:id="rId26"/>
    <sheet name="Tobias Alberthal" sheetId="24" r:id="rId27"/>
    <sheet name="Tucker Sears" sheetId="37" r:id="rId28"/>
    <sheet name="Will Fortson" sheetId="12" r:id="rId29"/>
  </sheets>
  <externalReferences>
    <externalReference r:id="rId3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H20" i="1"/>
  <c r="G20" i="1"/>
  <c r="F20" i="1"/>
  <c r="E20" i="1"/>
  <c r="D20" i="1"/>
  <c r="H15" i="1"/>
  <c r="G15" i="1"/>
  <c r="F15" i="1"/>
  <c r="E15" i="1"/>
  <c r="D15" i="1"/>
  <c r="N5" i="38"/>
  <c r="L5" i="38"/>
  <c r="M5" i="38" s="1"/>
  <c r="O5" i="38" s="1"/>
  <c r="K5" i="38"/>
  <c r="N5" i="37"/>
  <c r="L5" i="37"/>
  <c r="M5" i="37" s="1"/>
  <c r="K5" i="37"/>
  <c r="N5" i="36"/>
  <c r="L5" i="36"/>
  <c r="M5" i="36" s="1"/>
  <c r="O5" i="36" s="1"/>
  <c r="K5" i="36"/>
  <c r="E17" i="1"/>
  <c r="N5" i="35"/>
  <c r="G17" i="1" s="1"/>
  <c r="L5" i="35"/>
  <c r="K5" i="35"/>
  <c r="D17" i="1" s="1"/>
  <c r="L3" i="34"/>
  <c r="M3" i="34" s="1"/>
  <c r="O3" i="34" s="1"/>
  <c r="N6" i="34"/>
  <c r="L6" i="34"/>
  <c r="K6" i="34"/>
  <c r="D48" i="1" s="1"/>
  <c r="N5" i="33"/>
  <c r="G14" i="1" s="1"/>
  <c r="L5" i="33"/>
  <c r="E14" i="1" s="1"/>
  <c r="K5" i="33"/>
  <c r="D14" i="1" s="1"/>
  <c r="M2" i="31"/>
  <c r="O2" i="31" s="1"/>
  <c r="L2" i="31"/>
  <c r="K2" i="31"/>
  <c r="K5" i="31" s="1"/>
  <c r="D51" i="1" s="1"/>
  <c r="M2" i="32"/>
  <c r="O2" i="32" s="1"/>
  <c r="L2" i="32"/>
  <c r="L5" i="32" s="1"/>
  <c r="E50" i="1" s="1"/>
  <c r="K2" i="32"/>
  <c r="K5" i="32" s="1"/>
  <c r="D50" i="1" s="1"/>
  <c r="N5" i="32"/>
  <c r="G50" i="1" s="1"/>
  <c r="N5" i="31"/>
  <c r="G51" i="1" s="1"/>
  <c r="L5" i="31"/>
  <c r="E51" i="1" s="1"/>
  <c r="M23" i="12"/>
  <c r="O23" i="12" s="1"/>
  <c r="L23" i="12"/>
  <c r="K23" i="12"/>
  <c r="M9" i="27"/>
  <c r="O9" i="27" s="1"/>
  <c r="L9" i="27"/>
  <c r="K9" i="27"/>
  <c r="M7" i="14"/>
  <c r="O7" i="14" s="1"/>
  <c r="L7" i="14"/>
  <c r="K7" i="14"/>
  <c r="M13" i="13"/>
  <c r="O13" i="13" s="1"/>
  <c r="L13" i="13"/>
  <c r="K13" i="13"/>
  <c r="M3" i="30"/>
  <c r="O3" i="30" s="1"/>
  <c r="L3" i="30"/>
  <c r="L6" i="30" s="1"/>
  <c r="E10" i="1" s="1"/>
  <c r="K3" i="30"/>
  <c r="K6" i="30" s="1"/>
  <c r="D10" i="1" s="1"/>
  <c r="M32" i="2"/>
  <c r="O32" i="2" s="1"/>
  <c r="L32" i="2"/>
  <c r="L43" i="2" s="1"/>
  <c r="K32" i="2"/>
  <c r="K43" i="2" s="1"/>
  <c r="N6" i="30"/>
  <c r="G10" i="1" s="1"/>
  <c r="N43" i="2"/>
  <c r="O5" i="37" l="1"/>
  <c r="M5" i="35"/>
  <c r="M6" i="34"/>
  <c r="O6" i="34" s="1"/>
  <c r="H48" i="1" s="1"/>
  <c r="E48" i="1"/>
  <c r="M5" i="33"/>
  <c r="M43" i="2"/>
  <c r="O43" i="2" s="1"/>
  <c r="M5" i="31"/>
  <c r="M5" i="32"/>
  <c r="M6" i="30"/>
  <c r="N6" i="29"/>
  <c r="G13" i="1" s="1"/>
  <c r="L6" i="29"/>
  <c r="E13" i="1" s="1"/>
  <c r="K6" i="29"/>
  <c r="D13" i="1" s="1"/>
  <c r="F48" i="1" l="1"/>
  <c r="O5" i="35"/>
  <c r="H17" i="1" s="1"/>
  <c r="F17" i="1"/>
  <c r="O5" i="33"/>
  <c r="H14" i="1" s="1"/>
  <c r="F14" i="1"/>
  <c r="O5" i="32"/>
  <c r="H50" i="1" s="1"/>
  <c r="F50" i="1"/>
  <c r="O5" i="31"/>
  <c r="H51" i="1" s="1"/>
  <c r="F51" i="1"/>
  <c r="O6" i="30"/>
  <c r="H10" i="1" s="1"/>
  <c r="F10" i="1"/>
  <c r="M6" i="29"/>
  <c r="O6" i="29" l="1"/>
  <c r="H13" i="1" s="1"/>
  <c r="F13" i="1"/>
  <c r="N5" i="28"/>
  <c r="G49" i="1" s="1"/>
  <c r="L5" i="28"/>
  <c r="E49" i="1" s="1"/>
  <c r="K5" i="28"/>
  <c r="D49" i="1" s="1"/>
  <c r="N14" i="27"/>
  <c r="G46" i="1" s="1"/>
  <c r="L14" i="27"/>
  <c r="E46" i="1" s="1"/>
  <c r="K14" i="27"/>
  <c r="D46" i="1" s="1"/>
  <c r="N5" i="26"/>
  <c r="G16" i="1" s="1"/>
  <c r="L5" i="26"/>
  <c r="K5" i="26"/>
  <c r="D16" i="1" s="1"/>
  <c r="G6" i="1"/>
  <c r="E6" i="1"/>
  <c r="D6" i="1"/>
  <c r="M5" i="26" l="1"/>
  <c r="E16" i="1"/>
  <c r="O5" i="26"/>
  <c r="H16" i="1" s="1"/>
  <c r="F16" i="1"/>
  <c r="M5" i="28"/>
  <c r="M14" i="27"/>
  <c r="N6" i="25"/>
  <c r="G12" i="1" s="1"/>
  <c r="L6" i="25"/>
  <c r="E12" i="1" s="1"/>
  <c r="K6" i="25"/>
  <c r="D12" i="1" s="1"/>
  <c r="N5" i="24"/>
  <c r="G18" i="1" s="1"/>
  <c r="L5" i="24"/>
  <c r="K5" i="24"/>
  <c r="D18" i="1" s="1"/>
  <c r="N5" i="23"/>
  <c r="G31" i="1" s="1"/>
  <c r="L5" i="23"/>
  <c r="E31" i="1" s="1"/>
  <c r="K5" i="23"/>
  <c r="D31" i="1" s="1"/>
  <c r="N5" i="22"/>
  <c r="G33" i="1" s="1"/>
  <c r="L5" i="22"/>
  <c r="K5" i="22"/>
  <c r="D33" i="1" s="1"/>
  <c r="N5" i="21"/>
  <c r="G19" i="1" s="1"/>
  <c r="L5" i="21"/>
  <c r="E19" i="1" s="1"/>
  <c r="K5" i="21"/>
  <c r="D19" i="1" s="1"/>
  <c r="N8" i="20"/>
  <c r="G40" i="1" s="1"/>
  <c r="L8" i="20"/>
  <c r="K8" i="20"/>
  <c r="D40" i="1" s="1"/>
  <c r="N5" i="19"/>
  <c r="G11" i="1" s="1"/>
  <c r="L5" i="19"/>
  <c r="K5" i="19"/>
  <c r="D11" i="1" s="1"/>
  <c r="N5" i="18"/>
  <c r="G22" i="1" s="1"/>
  <c r="L5" i="18"/>
  <c r="E22" i="1" s="1"/>
  <c r="K5" i="18"/>
  <c r="D22" i="1" s="1"/>
  <c r="N12" i="17"/>
  <c r="G39" i="1" s="1"/>
  <c r="L12" i="17"/>
  <c r="E39" i="1" s="1"/>
  <c r="K12" i="17"/>
  <c r="D39" i="1" s="1"/>
  <c r="N5" i="16"/>
  <c r="G32" i="1" s="1"/>
  <c r="L5" i="16"/>
  <c r="K5" i="16"/>
  <c r="D32" i="1" s="1"/>
  <c r="M5" i="16" l="1"/>
  <c r="M5" i="22"/>
  <c r="O5" i="22" s="1"/>
  <c r="H33" i="1" s="1"/>
  <c r="M5" i="24"/>
  <c r="O5" i="24" s="1"/>
  <c r="H18" i="1" s="1"/>
  <c r="F18" i="1"/>
  <c r="O5" i="28"/>
  <c r="H49" i="1" s="1"/>
  <c r="F49" i="1"/>
  <c r="E32" i="1"/>
  <c r="M5" i="18"/>
  <c r="O5" i="16"/>
  <c r="H32" i="1" s="1"/>
  <c r="F32" i="1"/>
  <c r="E33" i="1"/>
  <c r="E18" i="1"/>
  <c r="M8" i="20"/>
  <c r="O8" i="20" s="1"/>
  <c r="H40" i="1" s="1"/>
  <c r="O14" i="27"/>
  <c r="H46" i="1" s="1"/>
  <c r="F46" i="1"/>
  <c r="E40" i="1"/>
  <c r="M5" i="19"/>
  <c r="O5" i="19" s="1"/>
  <c r="H11" i="1" s="1"/>
  <c r="H6" i="1"/>
  <c r="F6" i="1"/>
  <c r="E11" i="1"/>
  <c r="F11" i="1"/>
  <c r="M12" i="17"/>
  <c r="M6" i="25"/>
  <c r="M5" i="23"/>
  <c r="M5" i="21"/>
  <c r="N9" i="15"/>
  <c r="G29" i="1" s="1"/>
  <c r="L9" i="15"/>
  <c r="E29" i="1" s="1"/>
  <c r="K9" i="15"/>
  <c r="D29" i="1" s="1"/>
  <c r="F33" i="1" l="1"/>
  <c r="O5" i="21"/>
  <c r="H19" i="1" s="1"/>
  <c r="F19" i="1"/>
  <c r="O5" i="23"/>
  <c r="H31" i="1" s="1"/>
  <c r="F31" i="1"/>
  <c r="O5" i="18"/>
  <c r="H22" i="1" s="1"/>
  <c r="F22" i="1"/>
  <c r="O6" i="25"/>
  <c r="H12" i="1" s="1"/>
  <c r="F12" i="1"/>
  <c r="F40" i="1"/>
  <c r="O12" i="17"/>
  <c r="H39" i="1" s="1"/>
  <c r="F39" i="1"/>
  <c r="M9" i="15"/>
  <c r="O9" i="15" l="1"/>
  <c r="H29" i="1" s="1"/>
  <c r="F29" i="1"/>
  <c r="N10" i="14"/>
  <c r="G8" i="1" s="1"/>
  <c r="L10" i="14"/>
  <c r="K10" i="14"/>
  <c r="D8" i="1" s="1"/>
  <c r="N20" i="13"/>
  <c r="G7" i="1" s="1"/>
  <c r="L20" i="13"/>
  <c r="E7" i="1" s="1"/>
  <c r="K20" i="13"/>
  <c r="D7" i="1" s="1"/>
  <c r="N32" i="12"/>
  <c r="G28" i="1" s="1"/>
  <c r="L32" i="12"/>
  <c r="E28" i="1" s="1"/>
  <c r="K32" i="12"/>
  <c r="D28" i="1" s="1"/>
  <c r="M10" i="14" l="1"/>
  <c r="E8" i="1"/>
  <c r="O10" i="14"/>
  <c r="H8" i="1" s="1"/>
  <c r="F8" i="1"/>
  <c r="M20" i="13"/>
  <c r="M32" i="12"/>
  <c r="O20" i="13" l="1"/>
  <c r="H7" i="1" s="1"/>
  <c r="F7" i="1"/>
  <c r="O32" i="12"/>
  <c r="H28" i="1" s="1"/>
  <c r="F28" i="1"/>
</calcChain>
</file>

<file path=xl/sharedStrings.xml><?xml version="1.0" encoding="utf-8"?>
<sst xmlns="http://schemas.openxmlformats.org/spreadsheetml/2006/main" count="992" uniqueCount="109">
  <si>
    <t>Rank</t>
  </si>
  <si>
    <t>Class</t>
  </si>
  <si>
    <t>Competitor</t>
  </si>
  <si>
    <t>Date</t>
  </si>
  <si>
    <t>Range Location</t>
  </si>
  <si>
    <t>TGT      1</t>
  </si>
  <si>
    <t>TGT     2</t>
  </si>
  <si>
    <t>TGT     3</t>
  </si>
  <si>
    <t>TGT     4</t>
  </si>
  <si>
    <t>TGT     5</t>
  </si>
  <si>
    <t>TGT     6</t>
  </si>
  <si>
    <t># of Targets</t>
  </si>
  <si>
    <t>TGT Total</t>
  </si>
  <si>
    <t>AGG</t>
  </si>
  <si>
    <t>Points</t>
  </si>
  <si>
    <t>AGG + Points</t>
  </si>
  <si>
    <t>Target Total</t>
  </si>
  <si>
    <t>Agg</t>
  </si>
  <si>
    <t>Agg + Points</t>
  </si>
  <si>
    <t>Outlaw Heavy</t>
  </si>
  <si>
    <t>Elberton, GA</t>
  </si>
  <si>
    <t>Charlie Fortson</t>
  </si>
  <si>
    <t>Will Fortson</t>
  </si>
  <si>
    <t>Return to Rankings</t>
  </si>
  <si>
    <t>*Charlie Fortson</t>
  </si>
  <si>
    <t>*Will Fortson</t>
  </si>
  <si>
    <t># Of Targets</t>
  </si>
  <si>
    <t>Unlimited</t>
  </si>
  <si>
    <t>Youth Unlimited</t>
  </si>
  <si>
    <t>Youth Outlaw Heavy</t>
  </si>
  <si>
    <t xml:space="preserve"> </t>
  </si>
  <si>
    <t>ABRA YOUTH OUTLAW HEAVY RANKING 2021</t>
  </si>
  <si>
    <t>ABRA YOUTH UNLIMITED RANKING 2021</t>
  </si>
  <si>
    <t>Elberton, GA #2</t>
  </si>
  <si>
    <t>National</t>
  </si>
  <si>
    <t>Seth Ferguson</t>
  </si>
  <si>
    <t>Barton Yates</t>
  </si>
  <si>
    <t>Outlaw Hvy</t>
  </si>
  <si>
    <t>Belton, SC</t>
  </si>
  <si>
    <t>*Seth Ferguson</t>
  </si>
  <si>
    <t>*Barton Yates</t>
  </si>
  <si>
    <t>Brody McKelvey</t>
  </si>
  <si>
    <t xml:space="preserve">Unlimited </t>
  </si>
  <si>
    <t>*Brody McKelvie</t>
  </si>
  <si>
    <t>Madisonville, TN</t>
  </si>
  <si>
    <t>Jake Skaggs</t>
  </si>
  <si>
    <t>New Haven, KY</t>
  </si>
  <si>
    <t>ABRA YOUTH FACTORY RANKING 2021</t>
  </si>
  <si>
    <t>Factory</t>
  </si>
  <si>
    <t>*Timothy Carruth</t>
  </si>
  <si>
    <t>San Angelo, TX</t>
  </si>
  <si>
    <t>Corey Moorman</t>
  </si>
  <si>
    <t>*Corey Moorman</t>
  </si>
  <si>
    <t>Delphos, OH</t>
  </si>
  <si>
    <t xml:space="preserve">Outlaw Hvy </t>
  </si>
  <si>
    <t>*Bennett Cross</t>
  </si>
  <si>
    <t>Wilmore,KY</t>
  </si>
  <si>
    <t>Bennett Cross</t>
  </si>
  <si>
    <t xml:space="preserve">Factory </t>
  </si>
  <si>
    <t>*Macey Dixon</t>
  </si>
  <si>
    <t>Macey Dixon</t>
  </si>
  <si>
    <t>Parker Bolt</t>
  </si>
  <si>
    <t>Boerne, TX</t>
  </si>
  <si>
    <t>Brayden Bolt</t>
  </si>
  <si>
    <t>Bella Pace</t>
  </si>
  <si>
    <t>Tobias Alberthal</t>
  </si>
  <si>
    <t>Tobias Albethal</t>
  </si>
  <si>
    <t>*Charlie Forston</t>
  </si>
  <si>
    <t>Hudson Wright</t>
  </si>
  <si>
    <t>*Hudson Wright</t>
  </si>
  <si>
    <t>Lonsdale, AR</t>
  </si>
  <si>
    <t>*Luke Pierce</t>
  </si>
  <si>
    <t>Mt. Sterling, KY</t>
  </si>
  <si>
    <t>Luke Pierce</t>
  </si>
  <si>
    <t>ABRAOUTLAW LITE RANKING 2021</t>
  </si>
  <si>
    <t>Outlaw Lt</t>
  </si>
  <si>
    <t>*Colton Keller</t>
  </si>
  <si>
    <t>Outlaw Lite</t>
  </si>
  <si>
    <t>Colton Keller</t>
  </si>
  <si>
    <t>Sheldon Fetter</t>
  </si>
  <si>
    <t>*Sheldon Fetter</t>
  </si>
  <si>
    <t>Katie Noland</t>
  </si>
  <si>
    <t>* Katie Noland</t>
  </si>
  <si>
    <t>Carthage MS</t>
  </si>
  <si>
    <t>Bristol,VA</t>
  </si>
  <si>
    <t>Kaylyn Craig</t>
  </si>
  <si>
    <t>*Kaylyn Craig</t>
  </si>
  <si>
    <t>* Colton Keller</t>
  </si>
  <si>
    <t>Carthage, Ms</t>
  </si>
  <si>
    <t>* Charlie Fortson</t>
  </si>
  <si>
    <t>Bristol, VA</t>
  </si>
  <si>
    <t>* Will Fortson</t>
  </si>
  <si>
    <t>Sam Merritt</t>
  </si>
  <si>
    <t>Pierce Rorer</t>
  </si>
  <si>
    <t>* Sam Merritt</t>
  </si>
  <si>
    <t>*Pierce Rorer</t>
  </si>
  <si>
    <t>Ethan Viands</t>
  </si>
  <si>
    <t>*Ethan Viands</t>
  </si>
  <si>
    <t>*Rylee Dockery</t>
  </si>
  <si>
    <t>Rylee Dockery</t>
  </si>
  <si>
    <t>Matthew Bode</t>
  </si>
  <si>
    <t>*Matthew Bode</t>
  </si>
  <si>
    <t xml:space="preserve"> Outlaw Heavy</t>
  </si>
  <si>
    <t>Jett Sparks</t>
  </si>
  <si>
    <t>Tucker Sears</t>
  </si>
  <si>
    <t>Jude Sparks</t>
  </si>
  <si>
    <t>*Jett Sparks</t>
  </si>
  <si>
    <t>*Tucker Sears</t>
  </si>
  <si>
    <t>*Jude Sparks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</si>
</sst>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color theme="1"/>
      <name val="Arial"/>
      <family val="2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name val="Arial Black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7" fillId="0" borderId="1" xfId="0" applyFont="1" applyBorder="1" applyAlignment="1">
      <alignment horizontal="center" wrapText="1" shrinkToFit="1"/>
    </xf>
    <xf numFmtId="0" fontId="7" fillId="0" borderId="1" xfId="0" applyFont="1" applyBorder="1" applyAlignment="1" applyProtection="1">
      <alignment horizontal="center"/>
      <protection locked="0"/>
    </xf>
    <xf numFmtId="14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 wrapText="1"/>
      <protection hidden="1"/>
    </xf>
    <xf numFmtId="2" fontId="7" fillId="0" borderId="1" xfId="0" applyNumberFormat="1" applyFont="1" applyBorder="1" applyAlignment="1" applyProtection="1">
      <alignment horizontal="center"/>
      <protection hidden="1"/>
    </xf>
    <xf numFmtId="1" fontId="7" fillId="0" borderId="1" xfId="0" applyNumberFormat="1" applyFont="1" applyBorder="1" applyAlignment="1" applyProtection="1">
      <alignment horizontal="center"/>
      <protection hidden="1"/>
    </xf>
    <xf numFmtId="2" fontId="7" fillId="0" borderId="1" xfId="0" applyNumberFormat="1" applyFont="1" applyBorder="1" applyAlignment="1" applyProtection="1">
      <alignment horizontal="center" wrapText="1"/>
      <protection hidden="1"/>
    </xf>
    <xf numFmtId="2" fontId="1" fillId="2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3" fillId="0" borderId="0" xfId="1" applyFill="1"/>
    <xf numFmtId="1" fontId="7" fillId="0" borderId="1" xfId="0" applyNumberFormat="1" applyFont="1" applyBorder="1" applyAlignment="1" applyProtection="1">
      <alignment horizontal="center"/>
      <protection locked="0" hidden="1"/>
    </xf>
    <xf numFmtId="0" fontId="8" fillId="0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1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0" fontId="6" fillId="0" borderId="0" xfId="1" applyFont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" fontId="13" fillId="4" borderId="1" xfId="0" applyNumberFormat="1" applyFont="1" applyFill="1" applyBorder="1" applyAlignment="1" applyProtection="1">
      <alignment horizontal="center"/>
      <protection locked="0"/>
    </xf>
    <xf numFmtId="1" fontId="14" fillId="4" borderId="1" xfId="0" applyNumberFormat="1" applyFont="1" applyFill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 wrapText="1" shrinkToFit="1"/>
    </xf>
    <xf numFmtId="0" fontId="7" fillId="0" borderId="2" xfId="0" applyFont="1" applyBorder="1" applyAlignment="1" applyProtection="1">
      <alignment horizontal="center"/>
      <protection locked="0"/>
    </xf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2" xfId="0" applyNumberFormat="1" applyFont="1" applyBorder="1" applyAlignment="1" applyProtection="1">
      <alignment horizontal="center" wrapText="1"/>
      <protection hidden="1"/>
    </xf>
    <xf numFmtId="2" fontId="7" fillId="0" borderId="2" xfId="0" applyNumberFormat="1" applyFont="1" applyBorder="1" applyAlignment="1" applyProtection="1">
      <alignment horizontal="center"/>
      <protection hidden="1"/>
    </xf>
    <xf numFmtId="1" fontId="7" fillId="0" borderId="2" xfId="0" applyNumberFormat="1" applyFont="1" applyBorder="1" applyAlignment="1" applyProtection="1">
      <alignment horizontal="center"/>
      <protection hidden="1"/>
    </xf>
    <xf numFmtId="2" fontId="7" fillId="0" borderId="2" xfId="0" applyNumberFormat="1" applyFont="1" applyBorder="1" applyAlignment="1" applyProtection="1">
      <alignment horizontal="center" wrapText="1"/>
      <protection hidden="1"/>
    </xf>
    <xf numFmtId="0" fontId="7" fillId="0" borderId="0" xfId="0" applyFont="1" applyBorder="1" applyAlignment="1">
      <alignment horizontal="center" wrapText="1" shrinkToFit="1"/>
    </xf>
  </cellXfs>
  <cellStyles count="2">
    <cellStyle name="Hyperlink" xfId="1" builtinId="8"/>
    <cellStyle name="Normal" xfId="0" builtinId="0"/>
  </cellStyles>
  <dxfs count="88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ra2\Desktop\ABRA%20Files%20and%20More\AUTO%20BENCH%20REST%20ASSOCIATION%20FILE\ABRA%202019\Georgia\Georgia%20Results%2001%2019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A SCORE SHEET "/>
      <sheetName val="DATA SHEET"/>
      <sheetName val="Instructio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dimension ref="A1:H51"/>
  <sheetViews>
    <sheetView tabSelected="1" workbookViewId="0">
      <selection activeCell="D13" sqref="D13"/>
    </sheetView>
  </sheetViews>
  <sheetFormatPr defaultRowHeight="14.4" x14ac:dyDescent="0.3"/>
  <cols>
    <col min="1" max="1" width="9.109375" style="8"/>
    <col min="2" max="2" width="13.44140625" style="8" bestFit="1" customWidth="1"/>
    <col min="3" max="3" width="18.44140625" style="38" bestFit="1" customWidth="1"/>
    <col min="4" max="4" width="15.6640625" style="8" bestFit="1" customWidth="1"/>
    <col min="5" max="5" width="16.109375" style="8" bestFit="1" customWidth="1"/>
    <col min="6" max="6" width="9.109375" style="26"/>
    <col min="7" max="7" width="9.109375" style="8"/>
    <col min="8" max="8" width="16.33203125" style="26" bestFit="1" customWidth="1"/>
  </cols>
  <sheetData>
    <row r="1" spans="1:8" x14ac:dyDescent="0.3">
      <c r="A1" s="10" t="s">
        <v>30</v>
      </c>
      <c r="B1" s="10"/>
      <c r="C1" s="36"/>
      <c r="D1" s="10"/>
      <c r="E1" s="10"/>
      <c r="F1" s="24"/>
      <c r="G1" s="10"/>
      <c r="H1" s="24"/>
    </row>
    <row r="2" spans="1:8" ht="28.8" x14ac:dyDescent="0.55000000000000004">
      <c r="A2" s="10"/>
      <c r="B2" s="10"/>
      <c r="C2" s="41" t="s">
        <v>31</v>
      </c>
      <c r="D2" s="10"/>
      <c r="E2" s="10"/>
      <c r="F2" s="24"/>
      <c r="G2" s="10"/>
      <c r="H2" s="24"/>
    </row>
    <row r="3" spans="1:8" ht="18" x14ac:dyDescent="0.35">
      <c r="A3" s="10"/>
      <c r="B3" s="10"/>
      <c r="C3" s="36"/>
      <c r="D3" s="13" t="s">
        <v>34</v>
      </c>
      <c r="E3" s="10"/>
      <c r="F3" s="24"/>
      <c r="G3" s="10"/>
      <c r="H3" s="24"/>
    </row>
    <row r="4" spans="1:8" x14ac:dyDescent="0.3">
      <c r="A4" s="10"/>
      <c r="B4" s="10"/>
      <c r="C4" s="36"/>
      <c r="D4" s="10"/>
      <c r="E4" s="10"/>
      <c r="F4" s="24"/>
      <c r="G4" s="10"/>
      <c r="H4" s="24"/>
    </row>
    <row r="5" spans="1:8" ht="17.399999999999999" x14ac:dyDescent="0.45">
      <c r="A5" s="11" t="s">
        <v>0</v>
      </c>
      <c r="B5" s="11" t="s">
        <v>1</v>
      </c>
      <c r="C5" s="37" t="s">
        <v>2</v>
      </c>
      <c r="D5" s="11" t="s">
        <v>26</v>
      </c>
      <c r="E5" s="11" t="s">
        <v>16</v>
      </c>
      <c r="F5" s="25" t="s">
        <v>17</v>
      </c>
      <c r="G5" s="11" t="s">
        <v>14</v>
      </c>
      <c r="H5" s="25" t="s">
        <v>18</v>
      </c>
    </row>
    <row r="6" spans="1:8" x14ac:dyDescent="0.3">
      <c r="A6" s="8">
        <v>1</v>
      </c>
      <c r="B6" s="8" t="s">
        <v>19</v>
      </c>
      <c r="C6" s="14" t="s">
        <v>21</v>
      </c>
      <c r="D6" s="9">
        <f>SUM('Charlie Fortson'!K43)</f>
        <v>177</v>
      </c>
      <c r="E6" s="9">
        <f>SUM('Charlie Fortson'!L43)</f>
        <v>34392.016100000001</v>
      </c>
      <c r="F6" s="26">
        <f>SUM('Charlie Fortson'!M43)</f>
        <v>194.3051757062147</v>
      </c>
      <c r="G6" s="9">
        <f>SUM('Charlie Fortson'!N43)</f>
        <v>377</v>
      </c>
      <c r="H6" s="26">
        <f>SUM('Charlie Fortson'!O43)</f>
        <v>571.30517570621464</v>
      </c>
    </row>
    <row r="7" spans="1:8" x14ac:dyDescent="0.3">
      <c r="A7" s="8">
        <v>2</v>
      </c>
      <c r="B7" s="8" t="s">
        <v>19</v>
      </c>
      <c r="C7" s="14" t="s">
        <v>35</v>
      </c>
      <c r="D7" s="9">
        <f>SUM('Seth Ferguson'!K20)</f>
        <v>81</v>
      </c>
      <c r="E7" s="9">
        <f>SUM('Seth Ferguson'!L20)</f>
        <v>15681.003000000001</v>
      </c>
      <c r="F7" s="26">
        <f>SUM('Seth Ferguson'!M20)</f>
        <v>193.59262962962964</v>
      </c>
      <c r="G7" s="9">
        <f>SUM('Seth Ferguson'!N20)</f>
        <v>165</v>
      </c>
      <c r="H7" s="26">
        <f>SUM('Seth Ferguson'!O20)</f>
        <v>358.59262962962964</v>
      </c>
    </row>
    <row r="8" spans="1:8" x14ac:dyDescent="0.3">
      <c r="A8" s="8">
        <v>3</v>
      </c>
      <c r="B8" s="8" t="s">
        <v>19</v>
      </c>
      <c r="C8" s="14" t="s">
        <v>36</v>
      </c>
      <c r="D8" s="9">
        <f>SUM('Barton Yates'!K10)</f>
        <v>34</v>
      </c>
      <c r="E8" s="9">
        <f>SUM('Barton Yates'!L10)</f>
        <v>5686</v>
      </c>
      <c r="F8" s="26">
        <f>SUM('Barton Yates'!M10)</f>
        <v>167.23529411764707</v>
      </c>
      <c r="G8" s="9">
        <f>SUM('Barton Yates'!N10)</f>
        <v>28</v>
      </c>
      <c r="H8" s="26">
        <f>SUM('Barton Yates'!O10)</f>
        <v>195.23529411764707</v>
      </c>
    </row>
    <row r="9" spans="1:8" x14ac:dyDescent="0.3">
      <c r="A9" s="31"/>
      <c r="B9" s="31"/>
      <c r="C9" s="32"/>
      <c r="D9" s="33"/>
      <c r="E9" s="33"/>
      <c r="F9" s="34"/>
      <c r="G9" s="33"/>
      <c r="H9" s="34"/>
    </row>
    <row r="10" spans="1:8" x14ac:dyDescent="0.3">
      <c r="A10" s="8">
        <v>4</v>
      </c>
      <c r="B10" s="8" t="s">
        <v>19</v>
      </c>
      <c r="C10" s="14" t="s">
        <v>85</v>
      </c>
      <c r="D10" s="9">
        <f>SUM('Kaylyn Craig'!K6)</f>
        <v>12</v>
      </c>
      <c r="E10" s="9">
        <f>SUM('Kaylyn Craig'!L6)</f>
        <v>2326.0010000000002</v>
      </c>
      <c r="F10" s="26">
        <f>SUM('Kaylyn Craig'!M6)</f>
        <v>193.83341666666669</v>
      </c>
      <c r="G10" s="9">
        <f>SUM('Kaylyn Craig'!N6)</f>
        <v>38</v>
      </c>
      <c r="H10" s="26">
        <f>SUM('Kaylyn Craig'!O6)</f>
        <v>231.83341666666669</v>
      </c>
    </row>
    <row r="11" spans="1:8" x14ac:dyDescent="0.3">
      <c r="A11" s="8">
        <v>5</v>
      </c>
      <c r="B11" s="8" t="s">
        <v>19</v>
      </c>
      <c r="C11" s="14" t="s">
        <v>57</v>
      </c>
      <c r="D11" s="9">
        <f>SUM('Bennett Cross'!K5)</f>
        <v>14</v>
      </c>
      <c r="E11" s="9">
        <f>SUM('Bennett Cross'!L5)</f>
        <v>2660</v>
      </c>
      <c r="F11" s="26">
        <f>SUM('Bennett Cross'!M5)</f>
        <v>190</v>
      </c>
      <c r="G11" s="9">
        <f>SUM('Bennett Cross'!N5)</f>
        <v>20</v>
      </c>
      <c r="H11" s="26">
        <f>SUM('Bennett Cross'!O5)</f>
        <v>210</v>
      </c>
    </row>
    <row r="12" spans="1:8" x14ac:dyDescent="0.3">
      <c r="A12" s="8">
        <v>6</v>
      </c>
      <c r="B12" s="8" t="s">
        <v>19</v>
      </c>
      <c r="C12" s="14" t="s">
        <v>68</v>
      </c>
      <c r="D12" s="9">
        <f>SUM('Hudson Wright'!K6)</f>
        <v>6</v>
      </c>
      <c r="E12" s="9">
        <f>SUM('Hudson Wright'!L6)</f>
        <v>1162</v>
      </c>
      <c r="F12" s="26">
        <f>SUM('Hudson Wright'!M6)</f>
        <v>193.66666666666666</v>
      </c>
      <c r="G12" s="9">
        <f>SUM('Hudson Wright'!N6)</f>
        <v>10</v>
      </c>
      <c r="H12" s="26">
        <f>SUM('Hudson Wright'!O6)</f>
        <v>203.66666666666666</v>
      </c>
    </row>
    <row r="13" spans="1:8" x14ac:dyDescent="0.3">
      <c r="A13" s="8">
        <v>7</v>
      </c>
      <c r="B13" s="8" t="s">
        <v>19</v>
      </c>
      <c r="C13" s="14" t="s">
        <v>81</v>
      </c>
      <c r="D13" s="9">
        <f>SUM('Katie Noland'!K6)</f>
        <v>8</v>
      </c>
      <c r="E13" s="9">
        <f>SUM('Katie Noland'!L6)</f>
        <v>1529</v>
      </c>
      <c r="F13" s="26">
        <f>SUM('Katie Noland'!M6)</f>
        <v>191.125</v>
      </c>
      <c r="G13" s="9">
        <f>SUM('Katie Noland'!N6)</f>
        <v>10</v>
      </c>
      <c r="H13" s="26">
        <f>SUM('Katie Noland'!O6)</f>
        <v>201.125</v>
      </c>
    </row>
    <row r="14" spans="1:8" x14ac:dyDescent="0.3">
      <c r="A14" s="8">
        <v>8</v>
      </c>
      <c r="B14" s="8" t="s">
        <v>19</v>
      </c>
      <c r="C14" s="14" t="s">
        <v>96</v>
      </c>
      <c r="D14" s="9">
        <f>SUM('Ethan Viands'!K5)</f>
        <v>6</v>
      </c>
      <c r="E14" s="9">
        <f>SUM('Ethan Viands'!L5)</f>
        <v>1141</v>
      </c>
      <c r="F14" s="26">
        <f>SUM('Ethan Viands'!M5)</f>
        <v>190.16666666666666</v>
      </c>
      <c r="G14" s="9">
        <f>SUM('Ethan Viands'!N5)</f>
        <v>10</v>
      </c>
      <c r="H14" s="26">
        <f>SUM('Ethan Viands'!O5)</f>
        <v>200.16666666666666</v>
      </c>
    </row>
    <row r="15" spans="1:8" x14ac:dyDescent="0.3">
      <c r="A15" s="8">
        <v>9</v>
      </c>
      <c r="B15" s="8" t="s">
        <v>19</v>
      </c>
      <c r="C15" s="14" t="s">
        <v>103</v>
      </c>
      <c r="D15" s="9">
        <f>SUM('Jett Sparks'!K5)</f>
        <v>4</v>
      </c>
      <c r="E15" s="9">
        <f>SUM('Jett Sparks'!L5)</f>
        <v>754</v>
      </c>
      <c r="F15" s="26">
        <f>SUM('Jett Sparks'!M5)</f>
        <v>188.5</v>
      </c>
      <c r="G15" s="9">
        <f>SUM('Jett Sparks'!N5)</f>
        <v>11</v>
      </c>
      <c r="H15" s="26">
        <f>SUM('Jett Sparks'!O5)</f>
        <v>199.5</v>
      </c>
    </row>
    <row r="16" spans="1:8" x14ac:dyDescent="0.3">
      <c r="A16" s="8">
        <v>10</v>
      </c>
      <c r="B16" s="8" t="s">
        <v>19</v>
      </c>
      <c r="C16" s="14" t="s">
        <v>73</v>
      </c>
      <c r="D16" s="9">
        <f>SUM('Luke Pierce'!K5)</f>
        <v>4</v>
      </c>
      <c r="E16" s="9">
        <f>SUM('Luke Pierce'!L5)</f>
        <v>771</v>
      </c>
      <c r="F16" s="26">
        <f>SUM('Luke Pierce'!M5)</f>
        <v>192.75</v>
      </c>
      <c r="G16" s="9">
        <f>SUM('Luke Pierce'!N5)</f>
        <v>5</v>
      </c>
      <c r="H16" s="26">
        <f>SUM('Luke Pierce'!O5)</f>
        <v>197.75</v>
      </c>
    </row>
    <row r="17" spans="1:8" x14ac:dyDescent="0.3">
      <c r="A17" s="8">
        <v>11</v>
      </c>
      <c r="B17" s="8" t="s">
        <v>19</v>
      </c>
      <c r="C17" s="14" t="s">
        <v>100</v>
      </c>
      <c r="D17" s="9">
        <f>SUM('Matthew Bode'!K5)</f>
        <v>4</v>
      </c>
      <c r="E17" s="9">
        <f>SUM('Matthew Bode'!L5)</f>
        <v>758</v>
      </c>
      <c r="F17" s="26">
        <f>SUM('Matthew Bode'!M5)</f>
        <v>189.5</v>
      </c>
      <c r="G17" s="9">
        <f>SUM('Matthew Bode'!N5)</f>
        <v>5</v>
      </c>
      <c r="H17" s="26">
        <f>SUM('Matthew Bode'!O5)</f>
        <v>194.5</v>
      </c>
    </row>
    <row r="18" spans="1:8" x14ac:dyDescent="0.3">
      <c r="A18" s="8">
        <v>12</v>
      </c>
      <c r="B18" s="8" t="s">
        <v>19</v>
      </c>
      <c r="C18" s="14" t="s">
        <v>65</v>
      </c>
      <c r="D18" s="9">
        <f>SUM('Tobias Alberthal'!K5)</f>
        <v>4</v>
      </c>
      <c r="E18" s="9">
        <f>SUM('Tobias Alberthal'!L5)</f>
        <v>735</v>
      </c>
      <c r="F18" s="26">
        <f>SUM('Tobias Alberthal'!M5)</f>
        <v>183.75</v>
      </c>
      <c r="G18" s="9">
        <f>SUM('Tobias Alberthal'!N5)</f>
        <v>5</v>
      </c>
      <c r="H18" s="26">
        <f>SUM('Tobias Alberthal'!O5)</f>
        <v>188.75</v>
      </c>
    </row>
    <row r="19" spans="1:8" x14ac:dyDescent="0.3">
      <c r="A19" s="8">
        <v>13</v>
      </c>
      <c r="B19" s="8" t="s">
        <v>19</v>
      </c>
      <c r="C19" s="14" t="s">
        <v>61</v>
      </c>
      <c r="D19" s="9">
        <f>SUM('Parker Bolt'!K5)</f>
        <v>4</v>
      </c>
      <c r="E19" s="9">
        <f>SUM('Parker Bolt'!L5)</f>
        <v>732</v>
      </c>
      <c r="F19" s="26">
        <f>SUM('Parker Bolt'!M5)</f>
        <v>183</v>
      </c>
      <c r="G19" s="9">
        <f>SUM('Parker Bolt'!N5)</f>
        <v>5</v>
      </c>
      <c r="H19" s="26">
        <f>SUM('Parker Bolt'!O5)</f>
        <v>188</v>
      </c>
    </row>
    <row r="20" spans="1:8" x14ac:dyDescent="0.3">
      <c r="A20" s="8">
        <v>14</v>
      </c>
      <c r="B20" s="8" t="s">
        <v>19</v>
      </c>
      <c r="C20" s="14" t="s">
        <v>104</v>
      </c>
      <c r="D20" s="9">
        <f>SUM('Tucker Sears'!K5)</f>
        <v>4</v>
      </c>
      <c r="E20" s="9">
        <f>SUM('Tucker Sears'!L5)</f>
        <v>728</v>
      </c>
      <c r="F20" s="26">
        <f>SUM('Tucker Sears'!M5)</f>
        <v>182</v>
      </c>
      <c r="G20" s="9">
        <f>SUM('Tucker Sears'!N5)</f>
        <v>6</v>
      </c>
      <c r="H20" s="26">
        <f>SUM('Tucker Sears'!O5)</f>
        <v>188</v>
      </c>
    </row>
    <row r="21" spans="1:8" x14ac:dyDescent="0.3">
      <c r="A21" s="8">
        <v>15</v>
      </c>
      <c r="B21" s="8" t="s">
        <v>19</v>
      </c>
      <c r="C21" s="14" t="s">
        <v>105</v>
      </c>
      <c r="D21" s="9">
        <f>SUM('Jude Sparks'!K5)</f>
        <v>4</v>
      </c>
      <c r="E21" s="9">
        <f>SUM('Jude Sparks'!L5)</f>
        <v>708</v>
      </c>
      <c r="F21" s="26">
        <f>SUM('Jude Sparks'!M5)</f>
        <v>177</v>
      </c>
      <c r="G21" s="9">
        <f>SUM('Jude Sparks'!N5)</f>
        <v>3</v>
      </c>
      <c r="H21" s="26">
        <f>SUM('Jude Sparks'!O5)</f>
        <v>180</v>
      </c>
    </row>
    <row r="22" spans="1:8" x14ac:dyDescent="0.3">
      <c r="A22" s="8">
        <v>16</v>
      </c>
      <c r="B22" s="8" t="s">
        <v>19</v>
      </c>
      <c r="C22" s="14" t="s">
        <v>51</v>
      </c>
      <c r="D22" s="9">
        <f>SUM('Corey Moorman'!K5)</f>
        <v>4</v>
      </c>
      <c r="E22" s="9">
        <f>SUM('Corey Moorman'!L5)</f>
        <v>664</v>
      </c>
      <c r="F22" s="26">
        <f>SUM('Corey Moorman'!M5)</f>
        <v>166</v>
      </c>
      <c r="G22" s="9">
        <f>SUM('Corey Moorman'!N5)</f>
        <v>5</v>
      </c>
      <c r="H22" s="26">
        <f>SUM('Corey Moorman'!O5)</f>
        <v>171</v>
      </c>
    </row>
    <row r="23" spans="1:8" x14ac:dyDescent="0.3">
      <c r="C23" s="14"/>
      <c r="D23" s="9"/>
      <c r="E23" s="9"/>
      <c r="G23" s="9"/>
    </row>
    <row r="24" spans="1:8" ht="28.8" x14ac:dyDescent="0.55000000000000004">
      <c r="A24" s="10"/>
      <c r="B24" s="10"/>
      <c r="C24" s="41" t="s">
        <v>32</v>
      </c>
      <c r="D24" s="42"/>
      <c r="E24" s="10"/>
      <c r="F24" s="24"/>
      <c r="G24" s="10"/>
      <c r="H24" s="24"/>
    </row>
    <row r="25" spans="1:8" ht="18" x14ac:dyDescent="0.35">
      <c r="A25" s="10"/>
      <c r="B25" s="10"/>
      <c r="C25" s="36"/>
      <c r="D25" s="13" t="s">
        <v>34</v>
      </c>
      <c r="E25" s="10"/>
      <c r="F25" s="24"/>
      <c r="G25" s="10"/>
      <c r="H25" s="24"/>
    </row>
    <row r="26" spans="1:8" x14ac:dyDescent="0.3">
      <c r="A26" s="10"/>
      <c r="B26" s="10"/>
      <c r="C26" s="36"/>
      <c r="D26" s="10"/>
      <c r="E26" s="10"/>
      <c r="F26" s="24"/>
      <c r="G26" s="10"/>
      <c r="H26" s="24"/>
    </row>
    <row r="27" spans="1:8" ht="17.399999999999999" x14ac:dyDescent="0.45">
      <c r="A27" s="11" t="s">
        <v>0</v>
      </c>
      <c r="B27" s="11" t="s">
        <v>1</v>
      </c>
      <c r="C27" s="37" t="s">
        <v>2</v>
      </c>
      <c r="D27" s="11" t="s">
        <v>26</v>
      </c>
      <c r="E27" s="11" t="s">
        <v>16</v>
      </c>
      <c r="F27" s="25" t="s">
        <v>17</v>
      </c>
      <c r="G27" s="11" t="s">
        <v>14</v>
      </c>
      <c r="H27" s="25" t="s">
        <v>18</v>
      </c>
    </row>
    <row r="28" spans="1:8" x14ac:dyDescent="0.3">
      <c r="A28" s="8">
        <v>1</v>
      </c>
      <c r="B28" s="8" t="s">
        <v>27</v>
      </c>
      <c r="C28" s="27" t="s">
        <v>22</v>
      </c>
      <c r="D28" s="9">
        <f>SUM('Will Fortson'!K32)</f>
        <v>126</v>
      </c>
      <c r="E28" s="9">
        <f>SUM('Will Fortson'!L32)</f>
        <v>24051</v>
      </c>
      <c r="F28" s="26">
        <f>SUM('Will Fortson'!M32)</f>
        <v>190.88095238095238</v>
      </c>
      <c r="G28" s="9">
        <f>SUM('Will Fortson'!N32)</f>
        <v>175</v>
      </c>
      <c r="H28" s="26">
        <f>SUM('Will Fortson'!O32)</f>
        <v>365.88095238095241</v>
      </c>
    </row>
    <row r="29" spans="1:8" x14ac:dyDescent="0.3">
      <c r="A29" s="8">
        <v>2</v>
      </c>
      <c r="B29" s="8" t="s">
        <v>27</v>
      </c>
      <c r="C29" s="14" t="s">
        <v>41</v>
      </c>
      <c r="D29" s="9">
        <f>SUM('Brody McKelvie'!K9)</f>
        <v>30</v>
      </c>
      <c r="E29" s="9">
        <f>SUM('Brody McKelvie'!L9)</f>
        <v>4930</v>
      </c>
      <c r="F29" s="26">
        <f>SUM('Brody McKelvie'!M9)</f>
        <v>164.33333333333334</v>
      </c>
      <c r="G29" s="9">
        <f>SUM('Brody McKelvie'!N9)</f>
        <v>45</v>
      </c>
      <c r="H29" s="26">
        <f>SUM('Brody McKelvie'!O9)</f>
        <v>209.33333333333334</v>
      </c>
    </row>
    <row r="30" spans="1:8" x14ac:dyDescent="0.3">
      <c r="A30" s="31"/>
      <c r="B30" s="31"/>
      <c r="C30" s="32"/>
      <c r="D30" s="33"/>
      <c r="E30" s="33"/>
      <c r="F30" s="34"/>
      <c r="G30" s="33"/>
      <c r="H30" s="34"/>
    </row>
    <row r="31" spans="1:8" x14ac:dyDescent="0.3">
      <c r="A31" s="8">
        <v>3</v>
      </c>
      <c r="B31" s="8" t="s">
        <v>27</v>
      </c>
      <c r="C31" s="27" t="s">
        <v>64</v>
      </c>
      <c r="D31" s="9">
        <f>SUM('Bella Pace'!K5)</f>
        <v>4</v>
      </c>
      <c r="E31" s="9">
        <f>SUM('Bella Pace'!L5)</f>
        <v>732</v>
      </c>
      <c r="F31" s="26">
        <f>SUM('Bella Pace'!M5)</f>
        <v>183</v>
      </c>
      <c r="G31" s="9">
        <f>SUM('Bella Pace'!N5)</f>
        <v>5</v>
      </c>
      <c r="H31" s="26">
        <f>SUM('Bella Pace'!O5)</f>
        <v>188</v>
      </c>
    </row>
    <row r="32" spans="1:8" ht="15.6" x14ac:dyDescent="0.3">
      <c r="A32" s="8">
        <v>4</v>
      </c>
      <c r="B32" s="8" t="s">
        <v>27</v>
      </c>
      <c r="C32" s="30" t="s">
        <v>45</v>
      </c>
      <c r="D32" s="9">
        <f>SUM('Jake Skaggs'!K5)</f>
        <v>4</v>
      </c>
      <c r="E32" s="9">
        <f>SUM('Jake Skaggs'!L5)</f>
        <v>708</v>
      </c>
      <c r="F32" s="26">
        <f>SUM('Jake Skaggs'!M5)</f>
        <v>177</v>
      </c>
      <c r="G32" s="9">
        <f>SUM('Jake Skaggs'!N5)</f>
        <v>5</v>
      </c>
      <c r="H32" s="26">
        <f>SUM('Jake Skaggs'!O5)</f>
        <v>182</v>
      </c>
    </row>
    <row r="33" spans="1:8" x14ac:dyDescent="0.3">
      <c r="A33" s="8">
        <v>5</v>
      </c>
      <c r="B33" s="8" t="s">
        <v>27</v>
      </c>
      <c r="C33" s="27" t="s">
        <v>63</v>
      </c>
      <c r="D33" s="9">
        <f>SUM('Brayden Bolt'!K5)</f>
        <v>4</v>
      </c>
      <c r="E33" s="9">
        <f>SUM('Brayden Bolt'!L5)</f>
        <v>707</v>
      </c>
      <c r="F33" s="26">
        <f>SUM('Brayden Bolt'!M5)</f>
        <v>176.75</v>
      </c>
      <c r="G33" s="9">
        <f>SUM('Brayden Bolt'!N5)</f>
        <v>5</v>
      </c>
      <c r="H33" s="26">
        <f>SUM('Brayden Bolt'!O5)</f>
        <v>181.75</v>
      </c>
    </row>
    <row r="35" spans="1:8" ht="28.8" x14ac:dyDescent="0.55000000000000004">
      <c r="A35" s="10"/>
      <c r="B35" s="10"/>
      <c r="C35" s="41" t="s">
        <v>47</v>
      </c>
      <c r="D35" s="10"/>
      <c r="E35" s="10"/>
      <c r="F35" s="24"/>
      <c r="G35" s="10"/>
      <c r="H35" s="24"/>
    </row>
    <row r="36" spans="1:8" ht="18" x14ac:dyDescent="0.35">
      <c r="A36" s="10"/>
      <c r="B36" s="10"/>
      <c r="C36" s="36"/>
      <c r="D36" s="13" t="s">
        <v>34</v>
      </c>
      <c r="E36" s="10"/>
      <c r="F36" s="24"/>
      <c r="G36" s="10"/>
      <c r="H36" s="24"/>
    </row>
    <row r="37" spans="1:8" x14ac:dyDescent="0.3">
      <c r="A37" s="10"/>
      <c r="B37" s="10"/>
      <c r="C37" s="36"/>
      <c r="D37" s="10"/>
      <c r="E37" s="10"/>
      <c r="F37" s="24"/>
      <c r="G37" s="10"/>
      <c r="H37" s="24"/>
    </row>
    <row r="38" spans="1:8" ht="17.399999999999999" x14ac:dyDescent="0.45">
      <c r="A38" s="11" t="s">
        <v>0</v>
      </c>
      <c r="B38" s="11" t="s">
        <v>1</v>
      </c>
      <c r="C38" s="37" t="s">
        <v>2</v>
      </c>
      <c r="D38" s="11" t="s">
        <v>26</v>
      </c>
      <c r="E38" s="11" t="s">
        <v>16</v>
      </c>
      <c r="F38" s="25" t="s">
        <v>17</v>
      </c>
      <c r="G38" s="11" t="s">
        <v>14</v>
      </c>
      <c r="H38" s="25" t="s">
        <v>18</v>
      </c>
    </row>
    <row r="39" spans="1:8" x14ac:dyDescent="0.3">
      <c r="A39" s="8">
        <v>1</v>
      </c>
      <c r="B39" s="8" t="s">
        <v>48</v>
      </c>
      <c r="C39" s="35" t="s">
        <v>49</v>
      </c>
      <c r="D39" s="9">
        <f>SUM(' Timothy Carruth'!K12)</f>
        <v>31</v>
      </c>
      <c r="E39" s="9">
        <f>SUM(' Timothy Carruth'!L12)</f>
        <v>5245</v>
      </c>
      <c r="F39" s="26">
        <f>SUM(' Timothy Carruth'!M12)</f>
        <v>169.19354838709677</v>
      </c>
      <c r="G39" s="9">
        <f>SUM(' Timothy Carruth'!N12)</f>
        <v>50</v>
      </c>
      <c r="H39" s="26">
        <f>SUM(' Timothy Carruth'!O12)</f>
        <v>219.19354838709677</v>
      </c>
    </row>
    <row r="40" spans="1:8" x14ac:dyDescent="0.3">
      <c r="A40" s="8">
        <v>2</v>
      </c>
      <c r="B40" s="8" t="s">
        <v>48</v>
      </c>
      <c r="C40" s="27" t="s">
        <v>60</v>
      </c>
      <c r="D40" s="9">
        <f>SUM('Macey Dixon'!K8)</f>
        <v>20</v>
      </c>
      <c r="E40" s="9">
        <f>SUM('Macey Dixon'!L8)</f>
        <v>3679</v>
      </c>
      <c r="F40" s="26">
        <f>SUM('Macey Dixon'!M8)</f>
        <v>183.95</v>
      </c>
      <c r="G40" s="9">
        <f>SUM('Macey Dixon'!N8)</f>
        <v>30</v>
      </c>
      <c r="H40" s="26">
        <f>SUM('Macey Dixon'!O8)</f>
        <v>213.95</v>
      </c>
    </row>
    <row r="42" spans="1:8" ht="28.8" x14ac:dyDescent="0.55000000000000004">
      <c r="A42" s="10"/>
      <c r="B42" s="10"/>
      <c r="C42" s="41" t="s">
        <v>74</v>
      </c>
      <c r="D42" s="42"/>
      <c r="E42" s="10"/>
      <c r="F42" s="24"/>
      <c r="G42" s="10"/>
      <c r="H42" s="24"/>
    </row>
    <row r="43" spans="1:8" ht="18" x14ac:dyDescent="0.35">
      <c r="A43" s="10"/>
      <c r="B43" s="10"/>
      <c r="C43" s="36"/>
      <c r="D43" s="13" t="s">
        <v>34</v>
      </c>
      <c r="E43" s="10"/>
      <c r="F43" s="24"/>
      <c r="G43" s="10"/>
      <c r="H43" s="24"/>
    </row>
    <row r="44" spans="1:8" x14ac:dyDescent="0.3">
      <c r="A44" s="10"/>
      <c r="B44" s="10"/>
      <c r="C44" s="36"/>
      <c r="D44" s="10"/>
      <c r="E44" s="10"/>
      <c r="F44" s="24"/>
      <c r="G44" s="10"/>
      <c r="H44" s="24"/>
    </row>
    <row r="45" spans="1:8" ht="17.399999999999999" x14ac:dyDescent="0.45">
      <c r="A45" s="11" t="s">
        <v>0</v>
      </c>
      <c r="B45" s="11" t="s">
        <v>1</v>
      </c>
      <c r="C45" s="37" t="s">
        <v>2</v>
      </c>
      <c r="D45" s="11" t="s">
        <v>26</v>
      </c>
      <c r="E45" s="11" t="s">
        <v>16</v>
      </c>
      <c r="F45" s="25" t="s">
        <v>17</v>
      </c>
      <c r="G45" s="11" t="s">
        <v>14</v>
      </c>
      <c r="H45" s="25" t="s">
        <v>18</v>
      </c>
    </row>
    <row r="46" spans="1:8" x14ac:dyDescent="0.3">
      <c r="A46" s="8">
        <v>1</v>
      </c>
      <c r="B46" s="8" t="s">
        <v>77</v>
      </c>
      <c r="C46" s="14" t="s">
        <v>78</v>
      </c>
      <c r="D46" s="9">
        <f>SUM('Colton Keller'!K14)</f>
        <v>53</v>
      </c>
      <c r="E46" s="9">
        <f>SUM('Colton Keller'!L14)</f>
        <v>9021</v>
      </c>
      <c r="F46" s="26">
        <f>SUM('Colton Keller'!M14)</f>
        <v>170.20754716981133</v>
      </c>
      <c r="G46" s="9">
        <f>SUM('Colton Keller'!N14)</f>
        <v>99</v>
      </c>
      <c r="H46" s="26">
        <f>SUM('Colton Keller'!O14)</f>
        <v>269.20754716981133</v>
      </c>
    </row>
    <row r="47" spans="1:8" x14ac:dyDescent="0.3">
      <c r="A47" s="31"/>
      <c r="B47" s="31"/>
      <c r="C47" s="32"/>
      <c r="D47" s="33"/>
      <c r="E47" s="33"/>
      <c r="F47" s="34"/>
      <c r="G47" s="33"/>
      <c r="H47" s="34"/>
    </row>
    <row r="48" spans="1:8" x14ac:dyDescent="0.3">
      <c r="A48" s="8">
        <v>2</v>
      </c>
      <c r="B48" s="8" t="s">
        <v>77</v>
      </c>
      <c r="C48" s="27" t="s">
        <v>99</v>
      </c>
      <c r="D48" s="9">
        <f>SUM('Rylee Dockery'!K6)</f>
        <v>8</v>
      </c>
      <c r="E48" s="9">
        <f>SUM('Rylee Dockery'!L6)</f>
        <v>1484</v>
      </c>
      <c r="F48" s="26">
        <f>SUM('Rylee Dockery'!M6)</f>
        <v>185.5</v>
      </c>
      <c r="G48" s="8">
        <v>4</v>
      </c>
      <c r="H48" s="26">
        <f>SUM('Rylee Dockery'!O6)</f>
        <v>195.5</v>
      </c>
    </row>
    <row r="49" spans="1:8" x14ac:dyDescent="0.3">
      <c r="A49" s="8">
        <v>3</v>
      </c>
      <c r="B49" s="8" t="s">
        <v>77</v>
      </c>
      <c r="C49" s="27" t="s">
        <v>79</v>
      </c>
      <c r="D49" s="9">
        <f>SUM('Sheldon Fetter'!K5)</f>
        <v>4</v>
      </c>
      <c r="E49" s="9">
        <f>SUM('Sheldon Fetter'!L5)</f>
        <v>652</v>
      </c>
      <c r="F49" s="26">
        <f>SUM('Sheldon Fetter'!M5)</f>
        <v>163</v>
      </c>
      <c r="G49" s="9">
        <f>SUM('Sheldon Fetter'!N5)</f>
        <v>5</v>
      </c>
      <c r="H49" s="26">
        <f>SUM('Sheldon Fetter'!O5)</f>
        <v>168</v>
      </c>
    </row>
    <row r="50" spans="1:8" x14ac:dyDescent="0.3">
      <c r="A50" s="8">
        <v>4</v>
      </c>
      <c r="B50" s="8" t="s">
        <v>77</v>
      </c>
      <c r="C50" s="27" t="s">
        <v>92</v>
      </c>
      <c r="D50" s="9">
        <f>SUM('Sam Merritt'!K5)</f>
        <v>6</v>
      </c>
      <c r="E50" s="9">
        <f>SUM('Sam Merritt'!L5)</f>
        <v>519</v>
      </c>
      <c r="F50" s="26">
        <f>SUM('Sam Merritt'!M5)</f>
        <v>86.5</v>
      </c>
      <c r="G50" s="9">
        <f>SUM('Sam Merritt'!N5)</f>
        <v>8</v>
      </c>
      <c r="H50" s="26">
        <f>SUM('Sam Merritt'!O5)</f>
        <v>94.5</v>
      </c>
    </row>
    <row r="51" spans="1:8" x14ac:dyDescent="0.3">
      <c r="A51" s="8">
        <v>5</v>
      </c>
      <c r="B51" s="8" t="s">
        <v>77</v>
      </c>
      <c r="C51" s="27" t="s">
        <v>93</v>
      </c>
      <c r="D51" s="9">
        <f>SUM('Pierce Rorer'!K5)</f>
        <v>6</v>
      </c>
      <c r="E51" s="9">
        <f>SUM('Pierce Rorer'!L5)</f>
        <v>367</v>
      </c>
      <c r="F51" s="26">
        <f>SUM('Pierce Rorer'!M5)</f>
        <v>61.166666666666664</v>
      </c>
      <c r="G51" s="9">
        <f>SUM('Pierce Rorer'!N5)</f>
        <v>6</v>
      </c>
      <c r="H51" s="26">
        <f>SUM('Pierce Rorer'!O5)</f>
        <v>67.166666666666657</v>
      </c>
    </row>
  </sheetData>
  <protectedRanges>
    <protectedRange algorithmName="SHA-512" hashValue="ON39YdpmFHfN9f47KpiRvqrKx0V9+erV1CNkpWzYhW/Qyc6aT8rEyCrvauWSYGZK2ia3o7vd3akF07acHAFpOA==" saltValue="yVW9XmDwTqEnmpSGai0KYg==" spinCount="100000" sqref="C39 C46:C47" name="Range1_1_2_1"/>
  </protectedRanges>
  <sortState xmlns:xlrd2="http://schemas.microsoft.com/office/spreadsheetml/2017/richdata2" ref="C10:H23">
    <sortCondition descending="1" ref="H6:H23"/>
  </sortState>
  <hyperlinks>
    <hyperlink ref="C28" location="'Will Fortson'!A1" display="Will Fortson" xr:uid="{242EDD16-C981-4354-95B4-89E81DCC3DEA}"/>
    <hyperlink ref="C7" location="'Seth Ferguson'!A1" display="Seth Ferguson" xr:uid="{5108790C-1248-476E-B115-9AD6294D50C3}"/>
    <hyperlink ref="C8" location="'Barton Yates'!A1" display="Barton Yates" xr:uid="{1B01FC65-7B8C-4EBF-A88F-BF32BC638183}"/>
    <hyperlink ref="C32" location="'Jake Skaggs'!A1" display="Jake Skaggs" xr:uid="{FF63C1A0-C5A6-4602-9E34-46FA6EDFF387}"/>
    <hyperlink ref="C39" location="' Timothy Carruth'!A1" display="*Timothy Carruth" xr:uid="{CDD978E7-EECA-4E8A-BA5B-0D9A1A2BFED8}"/>
    <hyperlink ref="C22" location="'Corey Moorman'!A1" display="Corey Moorman" xr:uid="{E7261661-45A9-4F28-8F20-DE0BFA6F6C39}"/>
    <hyperlink ref="C11" location="'Bennett Cross'!A1" display="Bennett Cross" xr:uid="{200E41BC-D5C6-4021-8AF1-A42B88225EB2}"/>
    <hyperlink ref="C40" location="'Macey Dixon'!A1" display="Macey Dixon" xr:uid="{10E27079-9323-48D5-9339-B3426367755F}"/>
    <hyperlink ref="C19" location="'Parker Bolt'!A1" display="Parker Bolt" xr:uid="{CCF9A827-1B31-4F60-8B00-8C74CD3AA12D}"/>
    <hyperlink ref="C33" location="'Brayden Bolt'!A1" display="Brayden Bolt" xr:uid="{A8010A7D-75BF-4882-BBE6-5CF354881BC8}"/>
    <hyperlink ref="C31" location="'Bella Pace'!A1" display="Bella Pace" xr:uid="{D237D88C-3324-42C3-9BA8-5F6BE3BBAB9D}"/>
    <hyperlink ref="C18" location="'Tobias Alberthal'!A1" display="Tobias Alberthal" xr:uid="{CF6F2278-022A-44C7-AABA-A728FF7BC50E}"/>
    <hyperlink ref="C12" location="'Hudson Wright'!A1" display="Hudson Wright" xr:uid="{4334D8BC-4357-4977-8009-7AFEA3284043}"/>
    <hyperlink ref="C6" location="'Charlie Fortson'!A1" display="Charlie Fortson" xr:uid="{F7A9BB9E-7E0E-44C1-A9BF-A6E4B63F8A6A}"/>
    <hyperlink ref="C16" location="'Luke Pierce'!A1" display="Luke Pierce" xr:uid="{81DC54C4-69BB-4300-A89B-05AECFBDF976}"/>
    <hyperlink ref="C29" location="'Brody McKelvie'!A1" display="Brody McKelvey" xr:uid="{00314445-4F8A-426A-910A-92C627C9CDFC}"/>
    <hyperlink ref="C46" location="'Colton Keller'!A1" display="Colton Keller" xr:uid="{9BB3D4B2-B626-4169-BD33-868C8D3CA334}"/>
    <hyperlink ref="C49" location="'Sheldon Fetter'!A1" display="Sheldon Fetter" xr:uid="{1E38EA44-7ACD-44BF-A7C4-F8AE983767F6}"/>
    <hyperlink ref="C13" location="'Katie Noland'!A1" display="Katie Noland" xr:uid="{04A678E5-E221-478D-88E1-65CCF3673862}"/>
    <hyperlink ref="C10" location="'Kaylyn Craig'!A1" display="Kaylyn Craig" xr:uid="{B1F0131D-50C0-4145-BF8F-F76CE135F1C1}"/>
    <hyperlink ref="C50" location="'Sam Merritt'!A1" display="Sam Merritt" xr:uid="{7ECFBACB-7130-4297-B0A2-358A098D2D95}"/>
    <hyperlink ref="C51" location="'Pierce Rorer'!A1" display="Pierce Rorer" xr:uid="{3AF66089-5913-46BF-BBCC-32103E4CC3AA}"/>
    <hyperlink ref="C14" location="'Ethan Viands'!A1" display="Ethan Viands" xr:uid="{C94FEEAC-8916-4B57-8A86-1FB55453B3D2}"/>
    <hyperlink ref="C48" location="'Rylee Dockery'!A1" display="Rylee Dockery" xr:uid="{F7D0CE74-3388-4740-B2B7-2EC7879AB404}"/>
    <hyperlink ref="C17" location="'Matthew Bode'!A1" display="Matthew Bode" xr:uid="{C7D87CC5-72E6-4A8E-9A6A-08CB330DF062}"/>
    <hyperlink ref="C15" location="'Jett Sparks'!A1" display="Jett Sparks" xr:uid="{A358001A-2AD6-475E-94DE-24D84078817E}"/>
    <hyperlink ref="C20" location="'Tucker Sears'!A1" display="Tucker Sears" xr:uid="{00CE7E2D-9F6E-493D-BAA1-E9EDCFD604E8}"/>
    <hyperlink ref="C21" location="'Jude Sparks'!A1" display="Jude Sparks" xr:uid="{40366686-A720-4907-976E-539375D7548F}"/>
  </hyperlink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BF2F1-941D-408E-B81D-2F9CAE3C22A3}">
  <dimension ref="A1:Q5"/>
  <sheetViews>
    <sheetView workbookViewId="0">
      <selection activeCell="Q1" sqref="Q1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54</v>
      </c>
      <c r="B2" s="16" t="s">
        <v>97</v>
      </c>
      <c r="C2" s="17">
        <v>44451</v>
      </c>
      <c r="D2" s="18" t="s">
        <v>56</v>
      </c>
      <c r="E2" s="19">
        <v>193</v>
      </c>
      <c r="F2" s="19">
        <v>193</v>
      </c>
      <c r="G2" s="19">
        <v>189</v>
      </c>
      <c r="H2" s="19">
        <v>187</v>
      </c>
      <c r="I2" s="19">
        <v>185</v>
      </c>
      <c r="J2" s="19">
        <v>194</v>
      </c>
      <c r="K2" s="20">
        <v>6</v>
      </c>
      <c r="L2" s="20">
        <v>1141</v>
      </c>
      <c r="M2" s="21">
        <v>190.16666666666666</v>
      </c>
      <c r="N2" s="22">
        <v>10</v>
      </c>
      <c r="O2" s="23">
        <v>200.16666666666666</v>
      </c>
    </row>
    <row r="5" spans="1:17" x14ac:dyDescent="0.3">
      <c r="K5" s="7">
        <f>SUM(K2:K4)</f>
        <v>6</v>
      </c>
      <c r="L5" s="7">
        <f>SUM(L2:L4)</f>
        <v>1141</v>
      </c>
      <c r="M5" s="12">
        <f>SUM(L5/K5)</f>
        <v>190.16666666666666</v>
      </c>
      <c r="N5" s="7">
        <f>SUM(N2:N4)</f>
        <v>10</v>
      </c>
      <c r="O5" s="12">
        <f>SUM(M5+N5)</f>
        <v>200.16666666666666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conditionalFormatting sqref="E2">
    <cfRule type="top10" dxfId="479" priority="6" rank="1"/>
  </conditionalFormatting>
  <conditionalFormatting sqref="F2">
    <cfRule type="top10" dxfId="478" priority="5" rank="1"/>
  </conditionalFormatting>
  <conditionalFormatting sqref="G2">
    <cfRule type="top10" dxfId="477" priority="4" rank="1"/>
  </conditionalFormatting>
  <conditionalFormatting sqref="H2">
    <cfRule type="top10" dxfId="476" priority="3" rank="1"/>
  </conditionalFormatting>
  <conditionalFormatting sqref="I2">
    <cfRule type="top10" dxfId="475" priority="2" rank="1"/>
  </conditionalFormatting>
  <conditionalFormatting sqref="J2">
    <cfRule type="top10" dxfId="474" priority="1" rank="1"/>
  </conditionalFormatting>
  <hyperlinks>
    <hyperlink ref="Q1" location="'National 2021 Rankings'!A1" display="Return to Rankings" xr:uid="{4808CDE4-B102-441D-9AFC-2FBF7C36D56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D10F3A-EE01-4239-BE26-D59EE289BAC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2F7C5-5C85-4C5D-883A-2402FB5B2FEE}">
  <dimension ref="A1:Q6"/>
  <sheetViews>
    <sheetView workbookViewId="0">
      <selection activeCell="Q1" sqref="Q1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37</v>
      </c>
      <c r="B2" s="16" t="s">
        <v>69</v>
      </c>
      <c r="C2" s="17">
        <v>44324</v>
      </c>
      <c r="D2" s="18" t="s">
        <v>70</v>
      </c>
      <c r="E2" s="19">
        <v>194</v>
      </c>
      <c r="F2" s="19">
        <v>190</v>
      </c>
      <c r="G2" s="19">
        <v>197</v>
      </c>
      <c r="H2" s="19"/>
      <c r="I2" s="19"/>
      <c r="J2" s="19"/>
      <c r="K2" s="20">
        <v>3</v>
      </c>
      <c r="L2" s="20">
        <v>581</v>
      </c>
      <c r="M2" s="21">
        <v>193.66666666666666</v>
      </c>
      <c r="N2" s="22">
        <v>5</v>
      </c>
      <c r="O2" s="23">
        <v>198.66666666666666</v>
      </c>
    </row>
    <row r="3" spans="1:17" x14ac:dyDescent="0.3">
      <c r="A3" s="15" t="s">
        <v>37</v>
      </c>
      <c r="B3" s="16" t="s">
        <v>69</v>
      </c>
      <c r="C3" s="17">
        <v>44394</v>
      </c>
      <c r="D3" s="18" t="s">
        <v>70</v>
      </c>
      <c r="E3" s="19">
        <v>194</v>
      </c>
      <c r="F3" s="19">
        <v>190</v>
      </c>
      <c r="G3" s="19">
        <v>197</v>
      </c>
      <c r="H3" s="19"/>
      <c r="I3" s="19"/>
      <c r="J3" s="19"/>
      <c r="K3" s="20">
        <v>3</v>
      </c>
      <c r="L3" s="20">
        <v>581</v>
      </c>
      <c r="M3" s="21">
        <v>193.66666666666666</v>
      </c>
      <c r="N3" s="22">
        <v>5</v>
      </c>
      <c r="O3" s="23">
        <v>198.66666666666666</v>
      </c>
    </row>
    <row r="6" spans="1:17" x14ac:dyDescent="0.3">
      <c r="K6" s="7">
        <f>SUM(K2:K5)</f>
        <v>6</v>
      </c>
      <c r="L6" s="7">
        <f>SUM(L2:L5)</f>
        <v>1162</v>
      </c>
      <c r="M6" s="12">
        <f>SUM(L6/K6)</f>
        <v>193.66666666666666</v>
      </c>
      <c r="N6" s="7">
        <f>SUM(N2:N5)</f>
        <v>10</v>
      </c>
      <c r="O6" s="12">
        <f>SUM(M6+N6)</f>
        <v>203.66666666666666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_2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4_1"/>
    <protectedRange algorithmName="SHA-512" hashValue="ON39YdpmFHfN9f47KpiRvqrKx0V9+erV1CNkpWzYhW/Qyc6aT8rEyCrvauWSYGZK2ia3o7vd3akF07acHAFpOA==" saltValue="yVW9XmDwTqEnmpSGai0KYg==" spinCount="100000" sqref="B3:C3" name="Range1_1_2_1"/>
    <protectedRange algorithmName="SHA-512" hashValue="ON39YdpmFHfN9f47KpiRvqrKx0V9+erV1CNkpWzYhW/Qyc6aT8rEyCrvauWSYGZK2ia3o7vd3akF07acHAFpOA==" saltValue="yVW9XmDwTqEnmpSGai0KYg==" spinCount="100000" sqref="D3" name="Range1_1_1_2_1"/>
    <protectedRange algorithmName="SHA-512" hashValue="ON39YdpmFHfN9f47KpiRvqrKx0V9+erV1CNkpWzYhW/Qyc6aT8rEyCrvauWSYGZK2ia3o7vd3akF07acHAFpOA==" saltValue="yVW9XmDwTqEnmpSGai0KYg==" spinCount="100000" sqref="E3:J3" name="Range1_4_2"/>
  </protectedRanges>
  <conditionalFormatting sqref="H2">
    <cfRule type="top10" dxfId="473" priority="12" rank="1"/>
  </conditionalFormatting>
  <conditionalFormatting sqref="I2">
    <cfRule type="top10" dxfId="472" priority="11" rank="1"/>
  </conditionalFormatting>
  <conditionalFormatting sqref="J2">
    <cfRule type="top10" dxfId="471" priority="10" rank="1"/>
  </conditionalFormatting>
  <conditionalFormatting sqref="E2">
    <cfRule type="top10" dxfId="470" priority="9" rank="1"/>
  </conditionalFormatting>
  <conditionalFormatting sqref="F2">
    <cfRule type="top10" dxfId="469" priority="8" rank="1"/>
  </conditionalFormatting>
  <conditionalFormatting sqref="G2">
    <cfRule type="top10" dxfId="468" priority="7" rank="1"/>
  </conditionalFormatting>
  <conditionalFormatting sqref="H3">
    <cfRule type="top10" dxfId="467" priority="6" rank="1"/>
  </conditionalFormatting>
  <conditionalFormatting sqref="I3">
    <cfRule type="top10" dxfId="466" priority="5" rank="1"/>
  </conditionalFormatting>
  <conditionalFormatting sqref="J3">
    <cfRule type="top10" dxfId="465" priority="4" rank="1"/>
  </conditionalFormatting>
  <conditionalFormatting sqref="E3">
    <cfRule type="top10" dxfId="464" priority="3" rank="1"/>
  </conditionalFormatting>
  <conditionalFormatting sqref="F3">
    <cfRule type="top10" dxfId="463" priority="2" rank="1"/>
  </conditionalFormatting>
  <conditionalFormatting sqref="G3">
    <cfRule type="top10" dxfId="462" priority="1" rank="1"/>
  </conditionalFormatting>
  <hyperlinks>
    <hyperlink ref="Q1" location="'National 2021 Rankings'!A1" display="Return to Rankings" xr:uid="{1C418E35-3B95-4FDC-BCA4-51FE5EF9094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B1853C-94C6-4624-B259-A76CC12E0F1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D2962-22E7-4BB6-A692-33604F4B20CB}">
  <dimension ref="A1:Q5"/>
  <sheetViews>
    <sheetView workbookViewId="0">
      <selection activeCell="Q1" sqref="Q1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27</v>
      </c>
      <c r="B2" s="16" t="s">
        <v>45</v>
      </c>
      <c r="C2" s="17">
        <v>44275</v>
      </c>
      <c r="D2" s="18" t="s">
        <v>46</v>
      </c>
      <c r="E2" s="19">
        <v>174</v>
      </c>
      <c r="F2" s="19">
        <v>175</v>
      </c>
      <c r="G2" s="19">
        <v>179</v>
      </c>
      <c r="H2" s="19">
        <v>180</v>
      </c>
      <c r="I2" s="19"/>
      <c r="J2" s="19"/>
      <c r="K2" s="20">
        <v>4</v>
      </c>
      <c r="L2" s="20">
        <v>708</v>
      </c>
      <c r="M2" s="21">
        <v>177</v>
      </c>
      <c r="N2" s="22">
        <v>5</v>
      </c>
      <c r="O2" s="23">
        <v>182</v>
      </c>
    </row>
    <row r="5" spans="1:17" x14ac:dyDescent="0.3">
      <c r="K5" s="7">
        <f>SUM(K2:K4)</f>
        <v>4</v>
      </c>
      <c r="L5" s="7">
        <f>SUM(L2:L4)</f>
        <v>708</v>
      </c>
      <c r="M5" s="12">
        <f>SUM(L5/K5)</f>
        <v>177</v>
      </c>
      <c r="N5" s="7">
        <f>SUM(N2:N4)</f>
        <v>5</v>
      </c>
      <c r="O5" s="12">
        <f>SUM(M5+N5)</f>
        <v>182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_2_17_1"/>
    <protectedRange algorithmName="SHA-512" hashValue="ON39YdpmFHfN9f47KpiRvqrKx0V9+erV1CNkpWzYhW/Qyc6aT8rEyCrvauWSYGZK2ia3o7vd3akF07acHAFpOA==" saltValue="yVW9XmDwTqEnmpSGai0KYg==" spinCount="100000" sqref="D2" name="Range1_1_1_2_15_1"/>
    <protectedRange algorithmName="SHA-512" hashValue="ON39YdpmFHfN9f47KpiRvqrKx0V9+erV1CNkpWzYhW/Qyc6aT8rEyCrvauWSYGZK2ia3o7vd3akF07acHAFpOA==" saltValue="yVW9XmDwTqEnmpSGai0KYg==" spinCount="100000" sqref="E2:J2" name="Range1_4_17_1"/>
  </protectedRanges>
  <conditionalFormatting sqref="E2">
    <cfRule type="top10" dxfId="461" priority="6" rank="1"/>
  </conditionalFormatting>
  <conditionalFormatting sqref="F2">
    <cfRule type="top10" dxfId="460" priority="5" rank="1"/>
  </conditionalFormatting>
  <conditionalFormatting sqref="G2">
    <cfRule type="top10" dxfId="459" priority="4" rank="1"/>
  </conditionalFormatting>
  <conditionalFormatting sqref="H2">
    <cfRule type="top10" dxfId="458" priority="3" rank="1"/>
  </conditionalFormatting>
  <conditionalFormatting sqref="I2">
    <cfRule type="top10" dxfId="457" priority="2" rank="1"/>
  </conditionalFormatting>
  <conditionalFormatting sqref="J2">
    <cfRule type="top10" dxfId="456" priority="1" rank="1"/>
  </conditionalFormatting>
  <hyperlinks>
    <hyperlink ref="Q1" location="'National 2021 Rankings'!A1" display="Return to Rankings" xr:uid="{F2B12573-E89C-4B26-B5FB-0FE2706E985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453D53-A33A-4825-80AF-88B86C6083A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AF912-C12A-4BD9-AEBD-2796BC36D7A2}">
  <dimension ref="A1:Q5"/>
  <sheetViews>
    <sheetView workbookViewId="0">
      <selection activeCell="Q1" sqref="Q1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37</v>
      </c>
      <c r="B2" s="16" t="s">
        <v>106</v>
      </c>
      <c r="C2" s="17">
        <v>44513</v>
      </c>
      <c r="D2" s="18" t="s">
        <v>70</v>
      </c>
      <c r="E2" s="19">
        <v>195</v>
      </c>
      <c r="F2" s="19">
        <v>190</v>
      </c>
      <c r="G2" s="19">
        <v>187</v>
      </c>
      <c r="H2" s="19">
        <v>182</v>
      </c>
      <c r="I2" s="19"/>
      <c r="J2" s="19"/>
      <c r="K2" s="20">
        <v>4</v>
      </c>
      <c r="L2" s="20">
        <v>754</v>
      </c>
      <c r="M2" s="21">
        <v>188.5</v>
      </c>
      <c r="N2" s="22">
        <v>11</v>
      </c>
      <c r="O2" s="23">
        <v>199.5</v>
      </c>
    </row>
    <row r="5" spans="1:17" x14ac:dyDescent="0.3">
      <c r="K5" s="7">
        <f>SUM(K2:K4)</f>
        <v>4</v>
      </c>
      <c r="L5" s="7">
        <f>SUM(L2:L4)</f>
        <v>754</v>
      </c>
      <c r="M5" s="12">
        <f>SUM(L5/K5)</f>
        <v>188.5</v>
      </c>
      <c r="N5" s="7">
        <f>SUM(N2:N4)</f>
        <v>11</v>
      </c>
      <c r="O5" s="12">
        <f>SUM(M5+N5)</f>
        <v>199.5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6_1_1_10_1"/>
    <protectedRange algorithmName="SHA-512" hashValue="ON39YdpmFHfN9f47KpiRvqrKx0V9+erV1CNkpWzYhW/Qyc6aT8rEyCrvauWSYGZK2ia3o7vd3akF07acHAFpOA==" saltValue="yVW9XmDwTqEnmpSGai0KYg==" spinCount="100000" sqref="D2" name="Range1_1_6_1_1_11_1"/>
  </protectedRanges>
  <conditionalFormatting sqref="E2">
    <cfRule type="top10" dxfId="443" priority="6" rank="1"/>
  </conditionalFormatting>
  <conditionalFormatting sqref="F2">
    <cfRule type="top10" dxfId="442" priority="5" rank="1"/>
  </conditionalFormatting>
  <conditionalFormatting sqref="G2">
    <cfRule type="top10" dxfId="441" priority="4" rank="1"/>
  </conditionalFormatting>
  <conditionalFormatting sqref="H2">
    <cfRule type="top10" dxfId="440" priority="3" rank="1"/>
  </conditionalFormatting>
  <conditionalFormatting sqref="I2">
    <cfRule type="top10" dxfId="439" priority="2" rank="1"/>
  </conditionalFormatting>
  <conditionalFormatting sqref="J2">
    <cfRule type="top10" dxfId="438" priority="1" rank="1"/>
  </conditionalFormatting>
  <hyperlinks>
    <hyperlink ref="Q1" location="'National 2021 Rankings'!A1" display="Return to Rankings" xr:uid="{90312852-9C6F-4C47-801C-66D2BC281C0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3CB39F-1BB2-4FDC-9127-5D486C128DC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29F25-6B63-4F0C-8687-DD12EA85C857}">
  <dimension ref="A1:Q5"/>
  <sheetViews>
    <sheetView workbookViewId="0">
      <selection activeCell="A2" sqref="A2:O2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37</v>
      </c>
      <c r="B2" s="16" t="s">
        <v>108</v>
      </c>
      <c r="C2" s="17">
        <v>44513</v>
      </c>
      <c r="D2" s="18" t="s">
        <v>70</v>
      </c>
      <c r="E2" s="19">
        <v>179</v>
      </c>
      <c r="F2" s="19">
        <v>180</v>
      </c>
      <c r="G2" s="19">
        <v>177</v>
      </c>
      <c r="H2" s="19">
        <v>172</v>
      </c>
      <c r="I2" s="19"/>
      <c r="J2" s="19"/>
      <c r="K2" s="20">
        <v>4</v>
      </c>
      <c r="L2" s="20">
        <v>708</v>
      </c>
      <c r="M2" s="21">
        <v>177</v>
      </c>
      <c r="N2" s="22">
        <v>3</v>
      </c>
      <c r="O2" s="23">
        <v>180</v>
      </c>
    </row>
    <row r="5" spans="1:17" x14ac:dyDescent="0.3">
      <c r="K5" s="7">
        <f>SUM(K2:K4)</f>
        <v>4</v>
      </c>
      <c r="L5" s="7">
        <f>SUM(L2:L4)</f>
        <v>708</v>
      </c>
      <c r="M5" s="12">
        <f>SUM(L5/K5)</f>
        <v>177</v>
      </c>
      <c r="N5" s="7">
        <f>SUM(N2:N4)</f>
        <v>3</v>
      </c>
      <c r="O5" s="12">
        <f>SUM(M5+N5)</f>
        <v>180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conditionalFormatting sqref="E2">
    <cfRule type="top10" dxfId="431" priority="6" rank="1"/>
  </conditionalFormatting>
  <conditionalFormatting sqref="F2">
    <cfRule type="top10" dxfId="430" priority="5" rank="1"/>
  </conditionalFormatting>
  <conditionalFormatting sqref="G2">
    <cfRule type="top10" dxfId="429" priority="4" rank="1"/>
  </conditionalFormatting>
  <conditionalFormatting sqref="H2">
    <cfRule type="top10" dxfId="428" priority="3" rank="1"/>
  </conditionalFormatting>
  <conditionalFormatting sqref="I2">
    <cfRule type="top10" dxfId="427" priority="2" rank="1"/>
  </conditionalFormatting>
  <conditionalFormatting sqref="J2">
    <cfRule type="top10" dxfId="426" priority="1" rank="1"/>
  </conditionalFormatting>
  <hyperlinks>
    <hyperlink ref="Q1" location="'National 2021 Rankings'!A1" display="Return to Rankings" xr:uid="{56978886-7A00-444C-B617-0A072109635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494F66-E847-4FEB-8DF5-8310F20B4BB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FF52-B8B6-485F-8046-53548B867162}">
  <dimension ref="A1:Q6"/>
  <sheetViews>
    <sheetView workbookViewId="0">
      <selection activeCell="Q1" sqref="Q1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54</v>
      </c>
      <c r="B2" s="16" t="s">
        <v>82</v>
      </c>
      <c r="C2" s="17">
        <v>44373</v>
      </c>
      <c r="D2" s="18" t="s">
        <v>83</v>
      </c>
      <c r="E2" s="19">
        <v>192</v>
      </c>
      <c r="F2" s="19">
        <v>192</v>
      </c>
      <c r="G2" s="19">
        <v>189</v>
      </c>
      <c r="H2" s="19">
        <v>192</v>
      </c>
      <c r="I2" s="19"/>
      <c r="J2" s="19"/>
      <c r="K2" s="20">
        <v>4</v>
      </c>
      <c r="L2" s="20">
        <v>765</v>
      </c>
      <c r="M2" s="21">
        <v>191.25</v>
      </c>
      <c r="N2" s="22">
        <v>5</v>
      </c>
      <c r="O2" s="23">
        <v>196.25</v>
      </c>
    </row>
    <row r="3" spans="1:17" x14ac:dyDescent="0.3">
      <c r="A3" s="15" t="s">
        <v>54</v>
      </c>
      <c r="B3" s="16" t="s">
        <v>81</v>
      </c>
      <c r="C3" s="17">
        <v>44436</v>
      </c>
      <c r="D3" s="18" t="s">
        <v>88</v>
      </c>
      <c r="E3" s="19">
        <v>193</v>
      </c>
      <c r="F3" s="19">
        <v>191</v>
      </c>
      <c r="G3" s="19">
        <v>187</v>
      </c>
      <c r="H3" s="19">
        <v>193</v>
      </c>
      <c r="I3" s="19"/>
      <c r="J3" s="19"/>
      <c r="K3" s="20">
        <v>4</v>
      </c>
      <c r="L3" s="20">
        <v>764</v>
      </c>
      <c r="M3" s="21">
        <v>191</v>
      </c>
      <c r="N3" s="22">
        <v>5</v>
      </c>
      <c r="O3" s="23">
        <v>196</v>
      </c>
    </row>
    <row r="6" spans="1:17" x14ac:dyDescent="0.3">
      <c r="K6" s="7">
        <f>SUM(K2:K5)</f>
        <v>8</v>
      </c>
      <c r="L6" s="7">
        <f>SUM(L2:L5)</f>
        <v>1529</v>
      </c>
      <c r="M6" s="12">
        <f>SUM(L6/K6)</f>
        <v>191.125</v>
      </c>
      <c r="N6" s="7">
        <f>SUM(N2:N5)</f>
        <v>10</v>
      </c>
      <c r="O6" s="12">
        <f>SUM(M6+N6)</f>
        <v>201.125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_2_1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4_1"/>
    <protectedRange algorithmName="SHA-512" hashValue="ON39YdpmFHfN9f47KpiRvqrKx0V9+erV1CNkpWzYhW/Qyc6aT8rEyCrvauWSYGZK2ia3o7vd3akF07acHAFpOA==" saltValue="yVW9XmDwTqEnmpSGai0KYg==" spinCount="100000" sqref="B3:C3" name="Range1_1_2_3_1"/>
    <protectedRange algorithmName="SHA-512" hashValue="ON39YdpmFHfN9f47KpiRvqrKx0V9+erV1CNkpWzYhW/Qyc6aT8rEyCrvauWSYGZK2ia3o7vd3akF07acHAFpOA==" saltValue="yVW9XmDwTqEnmpSGai0KYg==" spinCount="100000" sqref="D3" name="Range1_1_1_2_2"/>
    <protectedRange algorithmName="SHA-512" hashValue="ON39YdpmFHfN9f47KpiRvqrKx0V9+erV1CNkpWzYhW/Qyc6aT8rEyCrvauWSYGZK2ia3o7vd3akF07acHAFpOA==" saltValue="yVW9XmDwTqEnmpSGai0KYg==" spinCount="100000" sqref="E3:J3" name="Range1_4_1_1"/>
  </protectedRanges>
  <conditionalFormatting sqref="E2">
    <cfRule type="top10" dxfId="425" priority="12" rank="1"/>
  </conditionalFormatting>
  <conditionalFormatting sqref="F2">
    <cfRule type="top10" dxfId="424" priority="11" rank="1"/>
  </conditionalFormatting>
  <conditionalFormatting sqref="G2">
    <cfRule type="top10" dxfId="423" priority="10" rank="1"/>
  </conditionalFormatting>
  <conditionalFormatting sqref="H2">
    <cfRule type="top10" dxfId="422" priority="9" rank="1"/>
  </conditionalFormatting>
  <conditionalFormatting sqref="I2">
    <cfRule type="top10" dxfId="421" priority="8" rank="1"/>
  </conditionalFormatting>
  <conditionalFormatting sqref="J2">
    <cfRule type="top10" dxfId="420" priority="7" rank="1"/>
  </conditionalFormatting>
  <conditionalFormatting sqref="E3">
    <cfRule type="top10" dxfId="419" priority="6" rank="1"/>
  </conditionalFormatting>
  <conditionalFormatting sqref="F3">
    <cfRule type="top10" dxfId="418" priority="5" rank="1"/>
  </conditionalFormatting>
  <conditionalFormatting sqref="G3">
    <cfRule type="top10" dxfId="417" priority="4" rank="1"/>
  </conditionalFormatting>
  <conditionalFormatting sqref="H3">
    <cfRule type="top10" dxfId="416" priority="3" rank="1"/>
  </conditionalFormatting>
  <conditionalFormatting sqref="I3">
    <cfRule type="top10" dxfId="415" priority="2" rank="1"/>
  </conditionalFormatting>
  <conditionalFormatting sqref="J3">
    <cfRule type="top10" dxfId="414" priority="1" rank="1"/>
  </conditionalFormatting>
  <hyperlinks>
    <hyperlink ref="Q1" location="'National 2021 Rankings'!A1" display="Return to Rankings" xr:uid="{356A9A9B-5169-48BC-92F5-36A825CBCF0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C455A22-5E79-4F18-82FE-1C377F668C0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D316F-C29F-4310-8662-6B973E68EA09}">
  <dimension ref="A1:Q6"/>
  <sheetViews>
    <sheetView workbookViewId="0">
      <selection activeCell="C17" sqref="C17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37</v>
      </c>
      <c r="B2" s="16" t="s">
        <v>86</v>
      </c>
      <c r="C2" s="17">
        <v>44441</v>
      </c>
      <c r="D2" s="18" t="s">
        <v>84</v>
      </c>
      <c r="E2" s="19">
        <v>196</v>
      </c>
      <c r="F2" s="19">
        <v>196</v>
      </c>
      <c r="G2" s="19">
        <v>194</v>
      </c>
      <c r="H2" s="19">
        <v>190</v>
      </c>
      <c r="I2" s="19">
        <v>189</v>
      </c>
      <c r="J2" s="19">
        <v>195</v>
      </c>
      <c r="K2" s="20">
        <v>6</v>
      </c>
      <c r="L2" s="20">
        <v>1160</v>
      </c>
      <c r="M2" s="21">
        <v>193.33333333333334</v>
      </c>
      <c r="N2" s="22">
        <v>22</v>
      </c>
      <c r="O2" s="23">
        <v>215.33333333333334</v>
      </c>
    </row>
    <row r="3" spans="1:17" ht="15.6" x14ac:dyDescent="0.3">
      <c r="A3" s="15" t="s">
        <v>37</v>
      </c>
      <c r="B3" s="16" t="s">
        <v>86</v>
      </c>
      <c r="C3" s="17">
        <v>44443</v>
      </c>
      <c r="D3" s="18" t="s">
        <v>90</v>
      </c>
      <c r="E3" s="19">
        <v>194</v>
      </c>
      <c r="F3" s="19">
        <v>194</v>
      </c>
      <c r="G3" s="19">
        <v>193</v>
      </c>
      <c r="H3" s="43">
        <v>194.001</v>
      </c>
      <c r="I3" s="19">
        <v>193</v>
      </c>
      <c r="J3" s="43">
        <v>198</v>
      </c>
      <c r="K3" s="20">
        <f>COUNT(E3:J3)</f>
        <v>6</v>
      </c>
      <c r="L3" s="20">
        <f>SUM(E3:J3)</f>
        <v>1166.001</v>
      </c>
      <c r="M3" s="21">
        <f>AVERAGE(E3:J3)</f>
        <v>194.33349999999999</v>
      </c>
      <c r="N3" s="22">
        <v>16</v>
      </c>
      <c r="O3" s="23">
        <f>SUM(M3,N3)</f>
        <v>210.33349999999999</v>
      </c>
    </row>
    <row r="6" spans="1:17" x14ac:dyDescent="0.3">
      <c r="K6" s="7">
        <f>SUM(K2:K5)</f>
        <v>12</v>
      </c>
      <c r="L6" s="7">
        <f>SUM(L2:L5)</f>
        <v>2326.0010000000002</v>
      </c>
      <c r="M6" s="12">
        <f>SUM(L6/K6)</f>
        <v>193.83341666666669</v>
      </c>
      <c r="N6" s="7">
        <f>SUM(N2:N5)</f>
        <v>38</v>
      </c>
      <c r="O6" s="12">
        <f>SUM(M6+N6)</f>
        <v>231.83341666666669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_2_2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4_1"/>
    <protectedRange algorithmName="SHA-512" hashValue="ON39YdpmFHfN9f47KpiRvqrKx0V9+erV1CNkpWzYhW/Qyc6aT8rEyCrvauWSYGZK2ia3o7vd3akF07acHAFpOA==" saltValue="yVW9XmDwTqEnmpSGai0KYg==" spinCount="100000" sqref="C3" name="Range1_4"/>
    <protectedRange algorithmName="SHA-512" hashValue="ON39YdpmFHfN9f47KpiRvqrKx0V9+erV1CNkpWzYhW/Qyc6aT8rEyCrvauWSYGZK2ia3o7vd3akF07acHAFpOA==" saltValue="yVW9XmDwTqEnmpSGai0KYg==" spinCount="100000" sqref="D3" name="Range1_1_2"/>
    <protectedRange algorithmName="SHA-512" hashValue="ON39YdpmFHfN9f47KpiRvqrKx0V9+erV1CNkpWzYhW/Qyc6aT8rEyCrvauWSYGZK2ia3o7vd3akF07acHAFpOA==" saltValue="yVW9XmDwTqEnmpSGai0KYg==" spinCount="100000" sqref="B3" name="Range1_1_2_1"/>
    <protectedRange algorithmName="SHA-512" hashValue="ON39YdpmFHfN9f47KpiRvqrKx0V9+erV1CNkpWzYhW/Qyc6aT8rEyCrvauWSYGZK2ia3o7vd3akF07acHAFpOA==" saltValue="yVW9XmDwTqEnmpSGai0KYg==" spinCount="100000" sqref="E3:J3" name="Range1_4_3"/>
  </protectedRanges>
  <conditionalFormatting sqref="E2:E3">
    <cfRule type="top10" dxfId="413" priority="6" rank="1"/>
  </conditionalFormatting>
  <conditionalFormatting sqref="F2:F3">
    <cfRule type="top10" dxfId="412" priority="5" rank="1"/>
  </conditionalFormatting>
  <conditionalFormatting sqref="G2:G3">
    <cfRule type="top10" dxfId="411" priority="4" rank="1"/>
  </conditionalFormatting>
  <conditionalFormatting sqref="H2:H3">
    <cfRule type="top10" dxfId="410" priority="3" rank="1"/>
  </conditionalFormatting>
  <conditionalFormatting sqref="I2:I3">
    <cfRule type="top10" dxfId="409" priority="2" rank="1"/>
  </conditionalFormatting>
  <conditionalFormatting sqref="J2:J3">
    <cfRule type="top10" dxfId="408" priority="1" rank="1"/>
  </conditionalFormatting>
  <hyperlinks>
    <hyperlink ref="Q1" location="'National 2021 Rankings'!A1" display="Return to Rankings" xr:uid="{DD83BAE3-B136-46EC-9E66-6E80725D563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EE8D06-0D1E-4C09-97AB-7E84130A6F7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A4E35-6E29-456F-BD87-5F5C79E35441}">
  <dimension ref="A1:Q5"/>
  <sheetViews>
    <sheetView workbookViewId="0">
      <selection activeCell="A2" sqref="A2:O2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54</v>
      </c>
      <c r="B2" s="16" t="s">
        <v>71</v>
      </c>
      <c r="C2" s="17">
        <v>44331</v>
      </c>
      <c r="D2" s="18" t="s">
        <v>72</v>
      </c>
      <c r="E2" s="19">
        <v>194</v>
      </c>
      <c r="F2" s="19">
        <v>196</v>
      </c>
      <c r="G2" s="19">
        <v>194</v>
      </c>
      <c r="H2" s="19">
        <v>187</v>
      </c>
      <c r="I2" s="19"/>
      <c r="J2" s="19"/>
      <c r="K2" s="20">
        <v>4</v>
      </c>
      <c r="L2" s="20">
        <v>771</v>
      </c>
      <c r="M2" s="21">
        <v>192.75</v>
      </c>
      <c r="N2" s="22">
        <v>5</v>
      </c>
      <c r="O2" s="23">
        <v>197.75</v>
      </c>
    </row>
    <row r="5" spans="1:17" x14ac:dyDescent="0.3">
      <c r="K5" s="7">
        <f>SUM(K2:K4)</f>
        <v>4</v>
      </c>
      <c r="L5" s="7">
        <f>SUM(L2:L4)</f>
        <v>771</v>
      </c>
      <c r="M5" s="12">
        <f>SUM(L5/K5)</f>
        <v>192.75</v>
      </c>
      <c r="N5" s="7">
        <f>SUM(N2:N4)</f>
        <v>5</v>
      </c>
      <c r="O5" s="12">
        <f>SUM(M5+N5)</f>
        <v>197.75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_2_3"/>
    <protectedRange algorithmName="SHA-512" hashValue="ON39YdpmFHfN9f47KpiRvqrKx0V9+erV1CNkpWzYhW/Qyc6aT8rEyCrvauWSYGZK2ia3o7vd3akF07acHAFpOA==" saltValue="yVW9XmDwTqEnmpSGai0KYg==" spinCount="100000" sqref="D2" name="Range1_1_1_2_2"/>
    <protectedRange algorithmName="SHA-512" hashValue="ON39YdpmFHfN9f47KpiRvqrKx0V9+erV1CNkpWzYhW/Qyc6aT8rEyCrvauWSYGZK2ia3o7vd3akF07acHAFpOA==" saltValue="yVW9XmDwTqEnmpSGai0KYg==" spinCount="100000" sqref="E2:J2" name="Range1_4_3"/>
  </protectedRanges>
  <conditionalFormatting sqref="E2">
    <cfRule type="top10" dxfId="407" priority="6" rank="1"/>
  </conditionalFormatting>
  <conditionalFormatting sqref="F2">
    <cfRule type="top10" dxfId="406" priority="5" rank="1"/>
  </conditionalFormatting>
  <conditionalFormatting sqref="G2">
    <cfRule type="top10" dxfId="405" priority="4" rank="1"/>
  </conditionalFormatting>
  <conditionalFormatting sqref="H2">
    <cfRule type="top10" dxfId="404" priority="3" rank="1"/>
  </conditionalFormatting>
  <conditionalFormatting sqref="I2">
    <cfRule type="top10" dxfId="403" priority="2" rank="1"/>
  </conditionalFormatting>
  <conditionalFormatting sqref="J2">
    <cfRule type="top10" dxfId="402" priority="1" rank="1"/>
  </conditionalFormatting>
  <hyperlinks>
    <hyperlink ref="Q1" location="'National 2021 Rankings'!A1" display="Return to Rankings" xr:uid="{490CA06F-A1F5-48A4-87CA-8846D30D1E6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BBE80D-38D7-4B55-ACB5-ABACA53DA8E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3639F-BFDD-4991-BC54-51861C587992}">
  <dimension ref="A1:Q8"/>
  <sheetViews>
    <sheetView workbookViewId="0">
      <selection activeCell="A5" sqref="A5:O5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58</v>
      </c>
      <c r="B2" s="16" t="s">
        <v>59</v>
      </c>
      <c r="C2" s="17">
        <v>44304</v>
      </c>
      <c r="D2" s="18" t="s">
        <v>56</v>
      </c>
      <c r="E2" s="19">
        <v>188</v>
      </c>
      <c r="F2" s="19">
        <v>194</v>
      </c>
      <c r="G2" s="19">
        <v>179</v>
      </c>
      <c r="H2" s="19">
        <v>178</v>
      </c>
      <c r="I2" s="19"/>
      <c r="J2" s="19"/>
      <c r="K2" s="20">
        <v>4</v>
      </c>
      <c r="L2" s="20">
        <v>739</v>
      </c>
      <c r="M2" s="21">
        <v>184.75</v>
      </c>
      <c r="N2" s="22">
        <v>5</v>
      </c>
      <c r="O2" s="23">
        <v>189.75</v>
      </c>
    </row>
    <row r="3" spans="1:17" x14ac:dyDescent="0.3">
      <c r="A3" s="15" t="s">
        <v>58</v>
      </c>
      <c r="B3" s="16" t="s">
        <v>59</v>
      </c>
      <c r="C3" s="17">
        <v>44353</v>
      </c>
      <c r="D3" s="18" t="s">
        <v>56</v>
      </c>
      <c r="E3" s="19">
        <v>183</v>
      </c>
      <c r="F3" s="19">
        <v>190</v>
      </c>
      <c r="G3" s="19">
        <v>180</v>
      </c>
      <c r="H3" s="19">
        <v>191</v>
      </c>
      <c r="I3" s="19">
        <v>187</v>
      </c>
      <c r="J3" s="19">
        <v>191</v>
      </c>
      <c r="K3" s="20">
        <v>6</v>
      </c>
      <c r="L3" s="20">
        <v>1122</v>
      </c>
      <c r="M3" s="21">
        <v>187</v>
      </c>
      <c r="N3" s="22">
        <v>10</v>
      </c>
      <c r="O3" s="23">
        <v>197</v>
      </c>
    </row>
    <row r="4" spans="1:17" x14ac:dyDescent="0.3">
      <c r="A4" s="15" t="s">
        <v>58</v>
      </c>
      <c r="B4" s="16" t="s">
        <v>59</v>
      </c>
      <c r="C4" s="17">
        <v>44388</v>
      </c>
      <c r="D4" s="18" t="s">
        <v>56</v>
      </c>
      <c r="E4" s="19">
        <v>180</v>
      </c>
      <c r="F4" s="19">
        <v>183</v>
      </c>
      <c r="G4" s="19">
        <v>193</v>
      </c>
      <c r="H4" s="19">
        <v>178</v>
      </c>
      <c r="I4" s="19"/>
      <c r="J4" s="19"/>
      <c r="K4" s="20">
        <v>4</v>
      </c>
      <c r="L4" s="20">
        <v>734</v>
      </c>
      <c r="M4" s="21">
        <v>183.5</v>
      </c>
      <c r="N4" s="22">
        <v>5</v>
      </c>
      <c r="O4" s="23">
        <v>188.5</v>
      </c>
    </row>
    <row r="5" spans="1:17" x14ac:dyDescent="0.3">
      <c r="A5" s="15" t="s">
        <v>58</v>
      </c>
      <c r="B5" s="16" t="s">
        <v>59</v>
      </c>
      <c r="C5" s="17">
        <v>44451</v>
      </c>
      <c r="D5" s="18" t="s">
        <v>56</v>
      </c>
      <c r="E5" s="19">
        <v>179</v>
      </c>
      <c r="F5" s="19">
        <v>179</v>
      </c>
      <c r="G5" s="19">
        <v>183</v>
      </c>
      <c r="H5" s="19">
        <v>181</v>
      </c>
      <c r="I5" s="19">
        <v>177</v>
      </c>
      <c r="J5" s="19">
        <v>185</v>
      </c>
      <c r="K5" s="20">
        <v>6</v>
      </c>
      <c r="L5" s="20">
        <v>1084</v>
      </c>
      <c r="M5" s="21">
        <v>180.66666666666666</v>
      </c>
      <c r="N5" s="22">
        <v>10</v>
      </c>
      <c r="O5" s="23">
        <v>190.66666666666666</v>
      </c>
    </row>
    <row r="8" spans="1:17" x14ac:dyDescent="0.3">
      <c r="K8" s="7">
        <f>SUM(K2:K7)</f>
        <v>20</v>
      </c>
      <c r="L8" s="7">
        <f>SUM(L2:L7)</f>
        <v>3679</v>
      </c>
      <c r="M8" s="12">
        <f>SUM(L8/K8)</f>
        <v>183.95</v>
      </c>
      <c r="N8" s="7">
        <f>SUM(N2:N7)</f>
        <v>30</v>
      </c>
      <c r="O8" s="12">
        <f>SUM(M8+N8)</f>
        <v>213.95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_2_2"/>
    <protectedRange algorithmName="SHA-512" hashValue="ON39YdpmFHfN9f47KpiRvqrKx0V9+erV1CNkpWzYhW/Qyc6aT8rEyCrvauWSYGZK2ia3o7vd3akF07acHAFpOA==" saltValue="yVW9XmDwTqEnmpSGai0KYg==" spinCount="100000" sqref="D2" name="Range1_1_1_2_1_1"/>
    <protectedRange algorithmName="SHA-512" hashValue="ON39YdpmFHfN9f47KpiRvqrKx0V9+erV1CNkpWzYhW/Qyc6aT8rEyCrvauWSYGZK2ia3o7vd3akF07acHAFpOA==" saltValue="yVW9XmDwTqEnmpSGai0KYg==" spinCount="100000" sqref="E2:J2" name="Range1_4_2"/>
    <protectedRange algorithmName="SHA-512" hashValue="ON39YdpmFHfN9f47KpiRvqrKx0V9+erV1CNkpWzYhW/Qyc6aT8rEyCrvauWSYGZK2ia3o7vd3akF07acHAFpOA==" saltValue="yVW9XmDwTqEnmpSGai0KYg==" spinCount="100000" sqref="B3:C3" name="Range1_1_2_6"/>
    <protectedRange algorithmName="SHA-512" hashValue="ON39YdpmFHfN9f47KpiRvqrKx0V9+erV1CNkpWzYhW/Qyc6aT8rEyCrvauWSYGZK2ia3o7vd3akF07acHAFpOA==" saltValue="yVW9XmDwTqEnmpSGai0KYg==" spinCount="100000" sqref="D3" name="Range1_1_1_2_5"/>
    <protectedRange algorithmName="SHA-512" hashValue="ON39YdpmFHfN9f47KpiRvqrKx0V9+erV1CNkpWzYhW/Qyc6aT8rEyCrvauWSYGZK2ia3o7vd3akF07acHAFpOA==" saltValue="yVW9XmDwTqEnmpSGai0KYg==" spinCount="100000" sqref="E3:J3" name="Range1_4_6"/>
    <protectedRange algorithmName="SHA-512" hashValue="ON39YdpmFHfN9f47KpiRvqrKx0V9+erV1CNkpWzYhW/Qyc6aT8rEyCrvauWSYGZK2ia3o7vd3akF07acHAFpOA==" saltValue="yVW9XmDwTqEnmpSGai0KYg==" spinCount="100000" sqref="B4:C4" name="Range1_1_2_7"/>
    <protectedRange algorithmName="SHA-512" hashValue="ON39YdpmFHfN9f47KpiRvqrKx0V9+erV1CNkpWzYhW/Qyc6aT8rEyCrvauWSYGZK2ia3o7vd3akF07acHAFpOA==" saltValue="yVW9XmDwTqEnmpSGai0KYg==" spinCount="100000" sqref="D4" name="Range1_1_1_2_6"/>
    <protectedRange algorithmName="SHA-512" hashValue="ON39YdpmFHfN9f47KpiRvqrKx0V9+erV1CNkpWzYhW/Qyc6aT8rEyCrvauWSYGZK2ia3o7vd3akF07acHAFpOA==" saltValue="yVW9XmDwTqEnmpSGai0KYg==" spinCount="100000" sqref="E4:J4" name="Range1_4_7"/>
  </protectedRanges>
  <conditionalFormatting sqref="E2">
    <cfRule type="top10" dxfId="401" priority="19" rank="1"/>
  </conditionalFormatting>
  <conditionalFormatting sqref="F2">
    <cfRule type="top10" dxfId="400" priority="20" rank="1"/>
  </conditionalFormatting>
  <conditionalFormatting sqref="G2">
    <cfRule type="top10" dxfId="399" priority="21" rank="1"/>
  </conditionalFormatting>
  <conditionalFormatting sqref="H2">
    <cfRule type="top10" dxfId="398" priority="22" rank="1"/>
  </conditionalFormatting>
  <conditionalFormatting sqref="I2">
    <cfRule type="top10" dxfId="397" priority="23" rank="1"/>
  </conditionalFormatting>
  <conditionalFormatting sqref="J2">
    <cfRule type="top10" dxfId="396" priority="24" rank="1"/>
  </conditionalFormatting>
  <conditionalFormatting sqref="E3">
    <cfRule type="top10" dxfId="395" priority="13" rank="1"/>
  </conditionalFormatting>
  <conditionalFormatting sqref="F3">
    <cfRule type="top10" dxfId="394" priority="14" rank="1"/>
  </conditionalFormatting>
  <conditionalFormatting sqref="G3">
    <cfRule type="top10" dxfId="393" priority="15" rank="1"/>
  </conditionalFormatting>
  <conditionalFormatting sqref="H3">
    <cfRule type="top10" dxfId="392" priority="16" rank="1"/>
  </conditionalFormatting>
  <conditionalFormatting sqref="I3">
    <cfRule type="top10" dxfId="391" priority="17" rank="1"/>
  </conditionalFormatting>
  <conditionalFormatting sqref="J3">
    <cfRule type="top10" dxfId="390" priority="18" rank="1"/>
  </conditionalFormatting>
  <conditionalFormatting sqref="E4">
    <cfRule type="top10" dxfId="389" priority="7" rank="1"/>
  </conditionalFormatting>
  <conditionalFormatting sqref="F4">
    <cfRule type="top10" dxfId="388" priority="8" rank="1"/>
  </conditionalFormatting>
  <conditionalFormatting sqref="G4">
    <cfRule type="top10" dxfId="387" priority="9" rank="1"/>
  </conditionalFormatting>
  <conditionalFormatting sqref="H4">
    <cfRule type="top10" dxfId="386" priority="10" rank="1"/>
  </conditionalFormatting>
  <conditionalFormatting sqref="I4">
    <cfRule type="top10" dxfId="385" priority="11" rank="1"/>
  </conditionalFormatting>
  <conditionalFormatting sqref="J4">
    <cfRule type="top10" dxfId="384" priority="12" rank="1"/>
  </conditionalFormatting>
  <conditionalFormatting sqref="E5">
    <cfRule type="top10" dxfId="383" priority="1" rank="1"/>
  </conditionalFormatting>
  <conditionalFormatting sqref="F5">
    <cfRule type="top10" dxfId="382" priority="2" rank="1"/>
  </conditionalFormatting>
  <conditionalFormatting sqref="G5">
    <cfRule type="top10" dxfId="381" priority="3" rank="1"/>
  </conditionalFormatting>
  <conditionalFormatting sqref="H5">
    <cfRule type="top10" dxfId="380" priority="4" rank="1"/>
  </conditionalFormatting>
  <conditionalFormatting sqref="I5">
    <cfRule type="top10" dxfId="379" priority="5" rank="1"/>
  </conditionalFormatting>
  <conditionalFormatting sqref="J5">
    <cfRule type="top10" dxfId="378" priority="6" rank="1"/>
  </conditionalFormatting>
  <hyperlinks>
    <hyperlink ref="Q1" location="'National 2021 Rankings'!A1" display="Return to Rankings" xr:uid="{1381DF0D-0E5F-4B23-96FE-B1E0A1AF6D5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B7B909-15E2-4222-9E70-D23626E3692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91575-0645-43CA-B8F0-D8362684E222}">
  <dimension ref="A1:Q5"/>
  <sheetViews>
    <sheetView workbookViewId="0">
      <selection activeCell="Q1" sqref="Q1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37</v>
      </c>
      <c r="B2" s="16" t="s">
        <v>101</v>
      </c>
      <c r="C2" s="17">
        <v>44493</v>
      </c>
      <c r="D2" s="18" t="s">
        <v>62</v>
      </c>
      <c r="E2" s="19">
        <v>193</v>
      </c>
      <c r="F2" s="19">
        <v>187</v>
      </c>
      <c r="G2" s="19">
        <v>190</v>
      </c>
      <c r="H2" s="19">
        <v>188</v>
      </c>
      <c r="I2" s="19"/>
      <c r="J2" s="19"/>
      <c r="K2" s="20">
        <v>4</v>
      </c>
      <c r="L2" s="20">
        <v>758</v>
      </c>
      <c r="M2" s="21">
        <v>189.5</v>
      </c>
      <c r="N2" s="22">
        <v>5</v>
      </c>
      <c r="O2" s="23">
        <v>194.5</v>
      </c>
    </row>
    <row r="5" spans="1:17" x14ac:dyDescent="0.3">
      <c r="K5" s="7">
        <f>SUM(K2:K4)</f>
        <v>4</v>
      </c>
      <c r="L5" s="7">
        <f>SUM(L2:L4)</f>
        <v>758</v>
      </c>
      <c r="M5" s="12">
        <f>SUM(L5/K5)</f>
        <v>189.5</v>
      </c>
      <c r="N5" s="7">
        <f>SUM(N2:N4)</f>
        <v>5</v>
      </c>
      <c r="O5" s="12">
        <f>SUM(M5+N5)</f>
        <v>194.5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I2:J2 B2:C2" name="Range1_18_1"/>
    <protectedRange algorithmName="SHA-512" hashValue="ON39YdpmFHfN9f47KpiRvqrKx0V9+erV1CNkpWzYhW/Qyc6aT8rEyCrvauWSYGZK2ia3o7vd3akF07acHAFpOA==" saltValue="yVW9XmDwTqEnmpSGai0KYg==" spinCount="100000" sqref="D2" name="Range1_1_16_1"/>
    <protectedRange algorithmName="SHA-512" hashValue="ON39YdpmFHfN9f47KpiRvqrKx0V9+erV1CNkpWzYhW/Qyc6aT8rEyCrvauWSYGZK2ia3o7vd3akF07acHAFpOA==" saltValue="yVW9XmDwTqEnmpSGai0KYg==" spinCount="100000" sqref="E2:H2" name="Range1_3_8_1"/>
  </protectedRanges>
  <conditionalFormatting sqref="J2">
    <cfRule type="top10" dxfId="377" priority="1" rank="1"/>
  </conditionalFormatting>
  <conditionalFormatting sqref="I2">
    <cfRule type="top10" dxfId="376" priority="6" rank="1"/>
  </conditionalFormatting>
  <conditionalFormatting sqref="E2">
    <cfRule type="top10" dxfId="375" priority="5" rank="1"/>
  </conditionalFormatting>
  <conditionalFormatting sqref="F2">
    <cfRule type="top10" dxfId="374" priority="4" rank="1"/>
  </conditionalFormatting>
  <conditionalFormatting sqref="G2">
    <cfRule type="top10" dxfId="373" priority="3" rank="1"/>
  </conditionalFormatting>
  <conditionalFormatting sqref="H2">
    <cfRule type="top10" dxfId="372" priority="2" rank="1"/>
  </conditionalFormatting>
  <hyperlinks>
    <hyperlink ref="Q1" location="'National 2021 Rankings'!A1" display="Return to Rankings" xr:uid="{BF0FD4A9-2DF5-4D49-95AC-8D56930B259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A29CCF-C36C-413D-A4D6-CBE32BB3D82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11B1E-D9FB-49C1-BA26-CA6A8202CCB7}">
  <dimension ref="A1:Q10"/>
  <sheetViews>
    <sheetView workbookViewId="0">
      <selection activeCell="A8" sqref="A8:O8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37</v>
      </c>
      <c r="B2" s="16" t="s">
        <v>36</v>
      </c>
      <c r="C2" s="17">
        <v>44261</v>
      </c>
      <c r="D2" s="18" t="s">
        <v>38</v>
      </c>
      <c r="E2" s="19">
        <v>160</v>
      </c>
      <c r="F2" s="19">
        <v>173</v>
      </c>
      <c r="G2" s="19">
        <v>160</v>
      </c>
      <c r="H2" s="19">
        <v>166</v>
      </c>
      <c r="I2" s="19"/>
      <c r="J2" s="19"/>
      <c r="K2" s="20">
        <v>4</v>
      </c>
      <c r="L2" s="20">
        <v>659</v>
      </c>
      <c r="M2" s="21">
        <v>164.75</v>
      </c>
      <c r="N2" s="22">
        <v>3</v>
      </c>
      <c r="O2" s="23">
        <v>167.75</v>
      </c>
    </row>
    <row r="3" spans="1:17" x14ac:dyDescent="0.3">
      <c r="A3" s="15" t="s">
        <v>37</v>
      </c>
      <c r="B3" s="16" t="s">
        <v>40</v>
      </c>
      <c r="C3" s="17">
        <v>44289</v>
      </c>
      <c r="D3" s="18" t="s">
        <v>38</v>
      </c>
      <c r="E3" s="19">
        <v>160</v>
      </c>
      <c r="F3" s="19">
        <v>157</v>
      </c>
      <c r="G3" s="19">
        <v>157</v>
      </c>
      <c r="H3" s="19">
        <v>158</v>
      </c>
      <c r="I3" s="19"/>
      <c r="J3" s="19"/>
      <c r="K3" s="20">
        <v>4</v>
      </c>
      <c r="L3" s="20">
        <v>632</v>
      </c>
      <c r="M3" s="21">
        <v>158</v>
      </c>
      <c r="N3" s="22">
        <v>3</v>
      </c>
      <c r="O3" s="23">
        <v>161</v>
      </c>
    </row>
    <row r="4" spans="1:17" x14ac:dyDescent="0.3">
      <c r="A4" s="15" t="s">
        <v>37</v>
      </c>
      <c r="B4" s="16" t="s">
        <v>36</v>
      </c>
      <c r="C4" s="17">
        <v>44318</v>
      </c>
      <c r="D4" s="18" t="s">
        <v>38</v>
      </c>
      <c r="E4" s="19">
        <v>175</v>
      </c>
      <c r="F4" s="19">
        <v>168</v>
      </c>
      <c r="G4" s="19">
        <v>165</v>
      </c>
      <c r="H4" s="19">
        <v>176</v>
      </c>
      <c r="I4" s="19"/>
      <c r="J4" s="19"/>
      <c r="K4" s="20">
        <v>4</v>
      </c>
      <c r="L4" s="20">
        <v>684</v>
      </c>
      <c r="M4" s="21">
        <v>171</v>
      </c>
      <c r="N4" s="22">
        <v>3</v>
      </c>
      <c r="O4" s="23">
        <v>174</v>
      </c>
    </row>
    <row r="5" spans="1:17" ht="27" x14ac:dyDescent="0.3">
      <c r="A5" s="15" t="s">
        <v>29</v>
      </c>
      <c r="B5" s="16" t="s">
        <v>40</v>
      </c>
      <c r="C5" s="17">
        <v>44352</v>
      </c>
      <c r="D5" s="18" t="s">
        <v>38</v>
      </c>
      <c r="E5" s="19">
        <v>171</v>
      </c>
      <c r="F5" s="19">
        <v>175</v>
      </c>
      <c r="G5" s="19">
        <v>163</v>
      </c>
      <c r="H5" s="19">
        <v>171</v>
      </c>
      <c r="I5" s="19">
        <v>171</v>
      </c>
      <c r="J5" s="19">
        <v>169</v>
      </c>
      <c r="K5" s="20">
        <v>6</v>
      </c>
      <c r="L5" s="20">
        <v>1020</v>
      </c>
      <c r="M5" s="21">
        <v>170</v>
      </c>
      <c r="N5" s="22">
        <v>6</v>
      </c>
      <c r="O5" s="23">
        <v>176</v>
      </c>
    </row>
    <row r="6" spans="1:17" x14ac:dyDescent="0.3">
      <c r="A6" s="15" t="s">
        <v>37</v>
      </c>
      <c r="B6" s="16" t="s">
        <v>36</v>
      </c>
      <c r="C6" s="17">
        <v>44380</v>
      </c>
      <c r="D6" s="18" t="s">
        <v>38</v>
      </c>
      <c r="E6" s="19">
        <v>155</v>
      </c>
      <c r="F6" s="19">
        <v>151</v>
      </c>
      <c r="G6" s="19">
        <v>151</v>
      </c>
      <c r="H6" s="19">
        <v>161</v>
      </c>
      <c r="I6" s="19"/>
      <c r="J6" s="19"/>
      <c r="K6" s="20">
        <v>4</v>
      </c>
      <c r="L6" s="20">
        <v>618</v>
      </c>
      <c r="M6" s="21">
        <v>154.5</v>
      </c>
      <c r="N6" s="22">
        <v>3</v>
      </c>
      <c r="O6" s="23">
        <v>157.5</v>
      </c>
    </row>
    <row r="7" spans="1:17" x14ac:dyDescent="0.3">
      <c r="A7" s="15" t="s">
        <v>37</v>
      </c>
      <c r="B7" s="16" t="s">
        <v>40</v>
      </c>
      <c r="C7" s="17">
        <v>44443</v>
      </c>
      <c r="D7" s="18" t="s">
        <v>90</v>
      </c>
      <c r="E7" s="19">
        <v>158</v>
      </c>
      <c r="F7" s="19">
        <v>174</v>
      </c>
      <c r="G7" s="19">
        <v>181</v>
      </c>
      <c r="H7" s="19">
        <v>169</v>
      </c>
      <c r="I7" s="19">
        <v>171</v>
      </c>
      <c r="J7" s="19">
        <v>166</v>
      </c>
      <c r="K7" s="20">
        <f>COUNT(E7:J7)</f>
        <v>6</v>
      </c>
      <c r="L7" s="20">
        <f>SUM(E7:J7)</f>
        <v>1019</v>
      </c>
      <c r="M7" s="21">
        <f>AVERAGE(E7:J7)</f>
        <v>169.83333333333334</v>
      </c>
      <c r="N7" s="22">
        <v>4</v>
      </c>
      <c r="O7" s="23">
        <f>SUM(M7,N7)</f>
        <v>173.83333333333334</v>
      </c>
    </row>
    <row r="8" spans="1:17" ht="27" x14ac:dyDescent="0.3">
      <c r="A8" s="15" t="s">
        <v>29</v>
      </c>
      <c r="B8" s="16" t="s">
        <v>40</v>
      </c>
      <c r="C8" s="17">
        <v>44471</v>
      </c>
      <c r="D8" s="18" t="s">
        <v>38</v>
      </c>
      <c r="E8" s="19">
        <v>172</v>
      </c>
      <c r="F8" s="19">
        <v>179</v>
      </c>
      <c r="G8" s="19">
        <v>176</v>
      </c>
      <c r="H8" s="19">
        <v>173</v>
      </c>
      <c r="I8" s="19">
        <v>179</v>
      </c>
      <c r="J8" s="19">
        <v>175</v>
      </c>
      <c r="K8" s="20">
        <v>6</v>
      </c>
      <c r="L8" s="20">
        <v>1054</v>
      </c>
      <c r="M8" s="21">
        <v>175.66666666666666</v>
      </c>
      <c r="N8" s="22">
        <v>6</v>
      </c>
      <c r="O8" s="23">
        <v>181.66666666666666</v>
      </c>
    </row>
    <row r="10" spans="1:17" x14ac:dyDescent="0.3">
      <c r="K10" s="7">
        <f>SUM(K2:K9)</f>
        <v>34</v>
      </c>
      <c r="L10" s="7">
        <f>SUM(L2:L9)</f>
        <v>5686</v>
      </c>
      <c r="M10" s="12">
        <f>SUM(L10/K10)</f>
        <v>167.23529411764707</v>
      </c>
      <c r="N10" s="7">
        <f>SUM(N2:N9)</f>
        <v>28</v>
      </c>
      <c r="O10" s="12">
        <f>SUM(M10+N10)</f>
        <v>195.23529411764707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_2_2_1"/>
    <protectedRange algorithmName="SHA-512" hashValue="ON39YdpmFHfN9f47KpiRvqrKx0V9+erV1CNkpWzYhW/Qyc6aT8rEyCrvauWSYGZK2ia3o7vd3akF07acHAFpOA==" saltValue="yVW9XmDwTqEnmpSGai0KYg==" spinCount="100000" sqref="D2" name="Range1_1_1_2_1"/>
    <protectedRange algorithmName="SHA-512" hashValue="ON39YdpmFHfN9f47KpiRvqrKx0V9+erV1CNkpWzYhW/Qyc6aT8rEyCrvauWSYGZK2ia3o7vd3akF07acHAFpOA==" saltValue="yVW9XmDwTqEnmpSGai0KYg==" spinCount="100000" sqref="E2:J2" name="Range1_4_4_1"/>
    <protectedRange algorithmName="SHA-512" hashValue="ON39YdpmFHfN9f47KpiRvqrKx0V9+erV1CNkpWzYhW/Qyc6aT8rEyCrvauWSYGZK2ia3o7vd3akF07acHAFpOA==" saltValue="yVW9XmDwTqEnmpSGai0KYg==" spinCount="100000" sqref="B3:C3" name="Range1_1_2_4"/>
    <protectedRange algorithmName="SHA-512" hashValue="ON39YdpmFHfN9f47KpiRvqrKx0V9+erV1CNkpWzYhW/Qyc6aT8rEyCrvauWSYGZK2ia3o7vd3akF07acHAFpOA==" saltValue="yVW9XmDwTqEnmpSGai0KYg==" spinCount="100000" sqref="D3" name="Range1_1_1_2_2"/>
    <protectedRange algorithmName="SHA-512" hashValue="ON39YdpmFHfN9f47KpiRvqrKx0V9+erV1CNkpWzYhW/Qyc6aT8rEyCrvauWSYGZK2ia3o7vd3akF07acHAFpOA==" saltValue="yVW9XmDwTqEnmpSGai0KYg==" spinCount="100000" sqref="E3:J3" name="Range1_4_3"/>
    <protectedRange algorithmName="SHA-512" hashValue="ON39YdpmFHfN9f47KpiRvqrKx0V9+erV1CNkpWzYhW/Qyc6aT8rEyCrvauWSYGZK2ia3o7vd3akF07acHAFpOA==" saltValue="yVW9XmDwTqEnmpSGai0KYg==" spinCount="100000" sqref="B4:C4" name="Range1_1_2_2"/>
    <protectedRange algorithmName="SHA-512" hashValue="ON39YdpmFHfN9f47KpiRvqrKx0V9+erV1CNkpWzYhW/Qyc6aT8rEyCrvauWSYGZK2ia3o7vd3akF07acHAFpOA==" saltValue="yVW9XmDwTqEnmpSGai0KYg==" spinCount="100000" sqref="D4" name="Range1_1_1_2"/>
    <protectedRange algorithmName="SHA-512" hashValue="ON39YdpmFHfN9f47KpiRvqrKx0V9+erV1CNkpWzYhW/Qyc6aT8rEyCrvauWSYGZK2ia3o7vd3akF07acHAFpOA==" saltValue="yVW9XmDwTqEnmpSGai0KYg==" spinCount="100000" sqref="E4:J4" name="Range1_4_2"/>
    <protectedRange algorithmName="SHA-512" hashValue="ON39YdpmFHfN9f47KpiRvqrKx0V9+erV1CNkpWzYhW/Qyc6aT8rEyCrvauWSYGZK2ia3o7vd3akF07acHAFpOA==" saltValue="yVW9XmDwTqEnmpSGai0KYg==" spinCount="100000" sqref="B5:C5" name="Range1_1_2_2_1_1"/>
    <protectedRange algorithmName="SHA-512" hashValue="ON39YdpmFHfN9f47KpiRvqrKx0V9+erV1CNkpWzYhW/Qyc6aT8rEyCrvauWSYGZK2ia3o7vd3akF07acHAFpOA==" saltValue="yVW9XmDwTqEnmpSGai0KYg==" spinCount="100000" sqref="D5" name="Range1_1_1_2_1_1_1"/>
    <protectedRange algorithmName="SHA-512" hashValue="ON39YdpmFHfN9f47KpiRvqrKx0V9+erV1CNkpWzYhW/Qyc6aT8rEyCrvauWSYGZK2ia3o7vd3akF07acHAFpOA==" saltValue="yVW9XmDwTqEnmpSGai0KYg==" spinCount="100000" sqref="E5:J5" name="Range1_4_2_1_1"/>
    <protectedRange algorithmName="SHA-512" hashValue="ON39YdpmFHfN9f47KpiRvqrKx0V9+erV1CNkpWzYhW/Qyc6aT8rEyCrvauWSYGZK2ia3o7vd3akF07acHAFpOA==" saltValue="yVW9XmDwTqEnmpSGai0KYg==" spinCount="100000" sqref="B6:C6" name="Range1_1_2_3"/>
    <protectedRange algorithmName="SHA-512" hashValue="ON39YdpmFHfN9f47KpiRvqrKx0V9+erV1CNkpWzYhW/Qyc6aT8rEyCrvauWSYGZK2ia3o7vd3akF07acHAFpOA==" saltValue="yVW9XmDwTqEnmpSGai0KYg==" spinCount="100000" sqref="D6" name="Range1_1_1_2_1_1"/>
    <protectedRange algorithmName="SHA-512" hashValue="ON39YdpmFHfN9f47KpiRvqrKx0V9+erV1CNkpWzYhW/Qyc6aT8rEyCrvauWSYGZK2ia3o7vd3akF07acHAFpOA==" saltValue="yVW9XmDwTqEnmpSGai0KYg==" spinCount="100000" sqref="E6:J6" name="Range1_4_5"/>
    <protectedRange algorithmName="SHA-512" hashValue="ON39YdpmFHfN9f47KpiRvqrKx0V9+erV1CNkpWzYhW/Qyc6aT8rEyCrvauWSYGZK2ia3o7vd3akF07acHAFpOA==" saltValue="yVW9XmDwTqEnmpSGai0KYg==" spinCount="100000" sqref="C7" name="Range1_4"/>
    <protectedRange algorithmName="SHA-512" hashValue="ON39YdpmFHfN9f47KpiRvqrKx0V9+erV1CNkpWzYhW/Qyc6aT8rEyCrvauWSYGZK2ia3o7vd3akF07acHAFpOA==" saltValue="yVW9XmDwTqEnmpSGai0KYg==" spinCount="100000" sqref="D7" name="Range1_1_2"/>
    <protectedRange algorithmName="SHA-512" hashValue="ON39YdpmFHfN9f47KpiRvqrKx0V9+erV1CNkpWzYhW/Qyc6aT8rEyCrvauWSYGZK2ia3o7vd3akF07acHAFpOA==" saltValue="yVW9XmDwTqEnmpSGai0KYg==" spinCount="100000" sqref="B7" name="Range1_1_2_1"/>
    <protectedRange algorithmName="SHA-512" hashValue="ON39YdpmFHfN9f47KpiRvqrKx0V9+erV1CNkpWzYhW/Qyc6aT8rEyCrvauWSYGZK2ia3o7vd3akF07acHAFpOA==" saltValue="yVW9XmDwTqEnmpSGai0KYg==" spinCount="100000" sqref="B8:C8" name="Range1_1_2_2_1_1_3"/>
    <protectedRange algorithmName="SHA-512" hashValue="ON39YdpmFHfN9f47KpiRvqrKx0V9+erV1CNkpWzYhW/Qyc6aT8rEyCrvauWSYGZK2ia3o7vd3akF07acHAFpOA==" saltValue="yVW9XmDwTqEnmpSGai0KYg==" spinCount="100000" sqref="D8" name="Range1_1_1_2_1_1_1_3"/>
    <protectedRange algorithmName="SHA-512" hashValue="ON39YdpmFHfN9f47KpiRvqrKx0V9+erV1CNkpWzYhW/Qyc6aT8rEyCrvauWSYGZK2ia3o7vd3akF07acHAFpOA==" saltValue="yVW9XmDwTqEnmpSGai0KYg==" spinCount="100000" sqref="E8:J8" name="Range1_4_2_1_1_3"/>
  </protectedRanges>
  <conditionalFormatting sqref="E2">
    <cfRule type="top10" dxfId="881" priority="36" rank="1"/>
  </conditionalFormatting>
  <conditionalFormatting sqref="F2">
    <cfRule type="top10" dxfId="880" priority="35" rank="1"/>
  </conditionalFormatting>
  <conditionalFormatting sqref="G2">
    <cfRule type="top10" dxfId="879" priority="34" rank="1"/>
  </conditionalFormatting>
  <conditionalFormatting sqref="H2">
    <cfRule type="top10" dxfId="878" priority="33" rank="1"/>
  </conditionalFormatting>
  <conditionalFormatting sqref="I2">
    <cfRule type="top10" dxfId="877" priority="32" rank="1"/>
  </conditionalFormatting>
  <conditionalFormatting sqref="J2">
    <cfRule type="top10" dxfId="876" priority="31" rank="1"/>
  </conditionalFormatting>
  <conditionalFormatting sqref="E3">
    <cfRule type="top10" dxfId="875" priority="30" rank="1"/>
  </conditionalFormatting>
  <conditionalFormatting sqref="F3">
    <cfRule type="top10" dxfId="874" priority="29" rank="1"/>
  </conditionalFormatting>
  <conditionalFormatting sqref="G3">
    <cfRule type="top10" dxfId="873" priority="28" rank="1"/>
  </conditionalFormatting>
  <conditionalFormatting sqref="H3">
    <cfRule type="top10" dxfId="872" priority="27" rank="1"/>
  </conditionalFormatting>
  <conditionalFormatting sqref="I3">
    <cfRule type="top10" dxfId="871" priority="26" rank="1"/>
  </conditionalFormatting>
  <conditionalFormatting sqref="J3">
    <cfRule type="top10" dxfId="870" priority="25" rank="1"/>
  </conditionalFormatting>
  <conditionalFormatting sqref="E4">
    <cfRule type="top10" dxfId="869" priority="24" rank="1"/>
  </conditionalFormatting>
  <conditionalFormatting sqref="F4">
    <cfRule type="top10" dxfId="868" priority="23" rank="1"/>
  </conditionalFormatting>
  <conditionalFormatting sqref="G4">
    <cfRule type="top10" dxfId="867" priority="22" rank="1"/>
  </conditionalFormatting>
  <conditionalFormatting sqref="H4">
    <cfRule type="top10" dxfId="866" priority="21" rank="1"/>
  </conditionalFormatting>
  <conditionalFormatting sqref="I4">
    <cfRule type="top10" dxfId="865" priority="20" rank="1"/>
  </conditionalFormatting>
  <conditionalFormatting sqref="J4">
    <cfRule type="top10" dxfId="864" priority="19" rank="1"/>
  </conditionalFormatting>
  <conditionalFormatting sqref="E5">
    <cfRule type="top10" dxfId="863" priority="18" rank="1"/>
  </conditionalFormatting>
  <conditionalFormatting sqref="F5">
    <cfRule type="top10" dxfId="862" priority="17" rank="1"/>
  </conditionalFormatting>
  <conditionalFormatting sqref="G5">
    <cfRule type="top10" dxfId="861" priority="16" rank="1"/>
  </conditionalFormatting>
  <conditionalFormatting sqref="H5">
    <cfRule type="top10" dxfId="860" priority="15" rank="1"/>
  </conditionalFormatting>
  <conditionalFormatting sqref="I5">
    <cfRule type="top10" dxfId="859" priority="14" rank="1"/>
  </conditionalFormatting>
  <conditionalFormatting sqref="J5">
    <cfRule type="top10" dxfId="858" priority="13" rank="1"/>
  </conditionalFormatting>
  <conditionalFormatting sqref="E6:E7">
    <cfRule type="top10" dxfId="857" priority="12" rank="1"/>
  </conditionalFormatting>
  <conditionalFormatting sqref="F6:F7">
    <cfRule type="top10" dxfId="856" priority="11" rank="1"/>
  </conditionalFormatting>
  <conditionalFormatting sqref="G6:G7">
    <cfRule type="top10" dxfId="855" priority="10" rank="1"/>
  </conditionalFormatting>
  <conditionalFormatting sqref="H6:H7">
    <cfRule type="top10" dxfId="854" priority="9" rank="1"/>
  </conditionalFormatting>
  <conditionalFormatting sqref="I6:I7">
    <cfRule type="top10" dxfId="853" priority="8" rank="1"/>
  </conditionalFormatting>
  <conditionalFormatting sqref="J6:J7">
    <cfRule type="top10" dxfId="852" priority="7" rank="1"/>
  </conditionalFormatting>
  <conditionalFormatting sqref="E8">
    <cfRule type="top10" dxfId="851" priority="6" rank="1"/>
  </conditionalFormatting>
  <conditionalFormatting sqref="F8">
    <cfRule type="top10" dxfId="850" priority="5" rank="1"/>
  </conditionalFormatting>
  <conditionalFormatting sqref="G8">
    <cfRule type="top10" dxfId="849" priority="4" rank="1"/>
  </conditionalFormatting>
  <conditionalFormatting sqref="H8">
    <cfRule type="top10" dxfId="848" priority="3" rank="1"/>
  </conditionalFormatting>
  <conditionalFormatting sqref="I8">
    <cfRule type="top10" dxfId="847" priority="2" rank="1"/>
  </conditionalFormatting>
  <conditionalFormatting sqref="J8">
    <cfRule type="top10" dxfId="846" priority="1" rank="1"/>
  </conditionalFormatting>
  <hyperlinks>
    <hyperlink ref="Q1" location="'National 2021 Rankings'!A1" display="Return to Rankings" xr:uid="{4866DA20-D68E-43AA-B2BE-F76DB32A63D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C6651D-BC14-42AB-A217-50CD4AE1C26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200CB-FFFA-4846-ADEC-F853BBE2F3E7}">
  <dimension ref="A1:Q5"/>
  <sheetViews>
    <sheetView workbookViewId="0">
      <selection activeCell="Q1" sqref="Q1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37</v>
      </c>
      <c r="B2" s="16" t="s">
        <v>61</v>
      </c>
      <c r="C2" s="17">
        <v>44306</v>
      </c>
      <c r="D2" s="18" t="s">
        <v>62</v>
      </c>
      <c r="E2" s="19">
        <v>185</v>
      </c>
      <c r="F2" s="19">
        <v>180</v>
      </c>
      <c r="G2" s="19">
        <v>186</v>
      </c>
      <c r="H2" s="19">
        <v>181</v>
      </c>
      <c r="I2" s="19"/>
      <c r="J2" s="19"/>
      <c r="K2" s="20">
        <v>4</v>
      </c>
      <c r="L2" s="20">
        <v>732</v>
      </c>
      <c r="M2" s="21">
        <v>183</v>
      </c>
      <c r="N2" s="22">
        <v>5</v>
      </c>
      <c r="O2" s="23">
        <v>188</v>
      </c>
    </row>
    <row r="5" spans="1:17" x14ac:dyDescent="0.3">
      <c r="K5" s="7">
        <f>SUM(K2:K4)</f>
        <v>4</v>
      </c>
      <c r="L5" s="7">
        <f>SUM(L2:L4)</f>
        <v>732</v>
      </c>
      <c r="M5" s="12">
        <f>SUM(L5/K5)</f>
        <v>183</v>
      </c>
      <c r="N5" s="7">
        <f>SUM(N2:N4)</f>
        <v>5</v>
      </c>
      <c r="O5" s="12">
        <f>SUM(M5+N5)</f>
        <v>188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_2_3"/>
    <protectedRange algorithmName="SHA-512" hashValue="ON39YdpmFHfN9f47KpiRvqrKx0V9+erV1CNkpWzYhW/Qyc6aT8rEyCrvauWSYGZK2ia3o7vd3akF07acHAFpOA==" saltValue="yVW9XmDwTqEnmpSGai0KYg==" spinCount="100000" sqref="D2" name="Range1_1_1_2_1_1"/>
    <protectedRange algorithmName="SHA-512" hashValue="ON39YdpmFHfN9f47KpiRvqrKx0V9+erV1CNkpWzYhW/Qyc6aT8rEyCrvauWSYGZK2ia3o7vd3akF07acHAFpOA==" saltValue="yVW9XmDwTqEnmpSGai0KYg==" spinCount="100000" sqref="E2:J2" name="Range1_4_3"/>
  </protectedRanges>
  <conditionalFormatting sqref="E2">
    <cfRule type="top10" dxfId="371" priority="6" rank="1"/>
  </conditionalFormatting>
  <conditionalFormatting sqref="F2">
    <cfRule type="top10" dxfId="370" priority="5" rank="1"/>
  </conditionalFormatting>
  <conditionalFormatting sqref="G2">
    <cfRule type="top10" dxfId="369" priority="4" rank="1"/>
  </conditionalFormatting>
  <conditionalFormatting sqref="H2">
    <cfRule type="top10" dxfId="368" priority="3" rank="1"/>
  </conditionalFormatting>
  <conditionalFormatting sqref="I2">
    <cfRule type="top10" dxfId="367" priority="2" rank="1"/>
  </conditionalFormatting>
  <conditionalFormatting sqref="J2">
    <cfRule type="top10" dxfId="366" priority="1" rank="1"/>
  </conditionalFormatting>
  <hyperlinks>
    <hyperlink ref="Q1" location="'National 2021 Rankings'!A1" display="Return to Rankings" xr:uid="{22052789-C219-428D-84BC-5384F06D704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B94C5F-945E-4E6E-8A70-9184F4A3B30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E1CC5-5841-41AF-AC98-7CF7AD29646C}">
  <dimension ref="A1:Q5"/>
  <sheetViews>
    <sheetView workbookViewId="0">
      <selection activeCell="A2" sqref="A2:O2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45" t="s">
        <v>75</v>
      </c>
      <c r="B2" s="46" t="s">
        <v>95</v>
      </c>
      <c r="C2" s="17">
        <v>44443</v>
      </c>
      <c r="D2" s="18" t="s">
        <v>90</v>
      </c>
      <c r="E2" s="47">
        <v>138</v>
      </c>
      <c r="F2" s="47">
        <v>111</v>
      </c>
      <c r="G2" s="47">
        <v>118</v>
      </c>
      <c r="H2" s="47">
        <v>0</v>
      </c>
      <c r="I2" s="47">
        <v>0</v>
      </c>
      <c r="J2" s="47">
        <v>0</v>
      </c>
      <c r="K2" s="48">
        <f>COUNT(E2:J2)</f>
        <v>6</v>
      </c>
      <c r="L2" s="48">
        <f>SUM(E2:J2)</f>
        <v>367</v>
      </c>
      <c r="M2" s="49">
        <f>AVERAGE(E2:J2)</f>
        <v>61.166666666666664</v>
      </c>
      <c r="N2" s="50">
        <v>6</v>
      </c>
      <c r="O2" s="51">
        <f>SUM(M2,N2)</f>
        <v>67.166666666666657</v>
      </c>
    </row>
    <row r="5" spans="1:17" x14ac:dyDescent="0.3">
      <c r="K5" s="7">
        <f>SUM(K2:K4)</f>
        <v>6</v>
      </c>
      <c r="L5" s="7">
        <f>SUM(L2:L4)</f>
        <v>367</v>
      </c>
      <c r="M5" s="12">
        <f>SUM(L5/K5)</f>
        <v>61.166666666666664</v>
      </c>
      <c r="N5" s="7">
        <f>SUM(N2:N4)</f>
        <v>6</v>
      </c>
      <c r="O5" s="12">
        <f>SUM(M5+N5)</f>
        <v>67.166666666666657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2" name="Range1_4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B2" name="Range1_1_2_1"/>
    <protectedRange algorithmName="SHA-512" hashValue="ON39YdpmFHfN9f47KpiRvqrKx0V9+erV1CNkpWzYhW/Qyc6aT8rEyCrvauWSYGZK2ia3o7vd3akF07acHAFpOA==" saltValue="yVW9XmDwTqEnmpSGai0KYg==" spinCount="100000" sqref="E2:J2" name="Range1_4_3"/>
  </protectedRanges>
  <conditionalFormatting sqref="E2">
    <cfRule type="top10" dxfId="365" priority="6" rank="1"/>
  </conditionalFormatting>
  <conditionalFormatting sqref="F2">
    <cfRule type="top10" dxfId="364" priority="5" rank="1"/>
  </conditionalFormatting>
  <conditionalFormatting sqref="G2">
    <cfRule type="top10" dxfId="363" priority="4" rank="1"/>
  </conditionalFormatting>
  <conditionalFormatting sqref="H2">
    <cfRule type="top10" dxfId="362" priority="3" rank="1"/>
  </conditionalFormatting>
  <conditionalFormatting sqref="I2">
    <cfRule type="top10" dxfId="361" priority="2" rank="1"/>
  </conditionalFormatting>
  <conditionalFormatting sqref="J2">
    <cfRule type="top10" dxfId="360" priority="1" rank="1"/>
  </conditionalFormatting>
  <hyperlinks>
    <hyperlink ref="Q1" location="'National 2021 Rankings'!A1" display="Return to Rankings" xr:uid="{2EC5B164-E46A-425A-8CCA-C45DBB4762A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C5F680-20F7-4E4B-8293-FC30E3EB641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B42C-98C5-4129-99C9-9040A9AD9706}">
  <dimension ref="A1:Q6"/>
  <sheetViews>
    <sheetView workbookViewId="0">
      <selection activeCell="Q1" sqref="Q1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75</v>
      </c>
      <c r="B2" s="16" t="s">
        <v>98</v>
      </c>
      <c r="C2" s="17">
        <v>44458</v>
      </c>
      <c r="D2" s="18" t="s">
        <v>84</v>
      </c>
      <c r="E2" s="19">
        <v>185</v>
      </c>
      <c r="F2" s="19">
        <v>181</v>
      </c>
      <c r="G2" s="19">
        <v>181</v>
      </c>
      <c r="H2" s="19">
        <v>188</v>
      </c>
      <c r="I2" s="19"/>
      <c r="J2" s="19"/>
      <c r="K2" s="20">
        <v>4</v>
      </c>
      <c r="L2" s="20">
        <v>735</v>
      </c>
      <c r="M2" s="21">
        <v>183.75</v>
      </c>
      <c r="N2" s="22">
        <v>5</v>
      </c>
      <c r="O2" s="23">
        <v>188.75</v>
      </c>
    </row>
    <row r="3" spans="1:17" x14ac:dyDescent="0.3">
      <c r="A3" s="15" t="s">
        <v>75</v>
      </c>
      <c r="B3" s="16" t="s">
        <v>98</v>
      </c>
      <c r="C3" s="17">
        <v>44467</v>
      </c>
      <c r="D3" s="18" t="s">
        <v>84</v>
      </c>
      <c r="E3" s="19">
        <v>187</v>
      </c>
      <c r="F3" s="19">
        <v>187</v>
      </c>
      <c r="G3" s="19">
        <v>184</v>
      </c>
      <c r="H3" s="19">
        <v>191</v>
      </c>
      <c r="I3" s="19"/>
      <c r="J3" s="19"/>
      <c r="K3" s="20">
        <v>4</v>
      </c>
      <c r="L3" s="20">
        <f>SUM(E3:H3)</f>
        <v>749</v>
      </c>
      <c r="M3" s="21">
        <f>SUM(L3/K3)</f>
        <v>187.25</v>
      </c>
      <c r="N3" s="22">
        <v>5</v>
      </c>
      <c r="O3" s="23">
        <f>SUM(M3+N3)</f>
        <v>192.25</v>
      </c>
    </row>
    <row r="6" spans="1:17" x14ac:dyDescent="0.3">
      <c r="K6" s="7">
        <f>SUM(K2:K5)</f>
        <v>8</v>
      </c>
      <c r="L6" s="7">
        <f>SUM(L2:L5)</f>
        <v>1484</v>
      </c>
      <c r="M6" s="12">
        <f>SUM(L6/K6)</f>
        <v>185.5</v>
      </c>
      <c r="N6" s="7">
        <f>SUM(N2:N5)</f>
        <v>10</v>
      </c>
      <c r="O6" s="12">
        <f>SUM(M6+N6)</f>
        <v>195.5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_2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4_1"/>
    <protectedRange algorithmName="SHA-512" hashValue="ON39YdpmFHfN9f47KpiRvqrKx0V9+erV1CNkpWzYhW/Qyc6aT8rEyCrvauWSYGZK2ia3o7vd3akF07acHAFpOA==" saltValue="yVW9XmDwTqEnmpSGai0KYg==" spinCount="100000" sqref="B3:C3" name="Range1_1_2_5"/>
    <protectedRange algorithmName="SHA-512" hashValue="ON39YdpmFHfN9f47KpiRvqrKx0V9+erV1CNkpWzYhW/Qyc6aT8rEyCrvauWSYGZK2ia3o7vd3akF07acHAFpOA==" saltValue="yVW9XmDwTqEnmpSGai0KYg==" spinCount="100000" sqref="D3" name="Range1_1_1_2_2"/>
    <protectedRange algorithmName="SHA-512" hashValue="ON39YdpmFHfN9f47KpiRvqrKx0V9+erV1CNkpWzYhW/Qyc6aT8rEyCrvauWSYGZK2ia3o7vd3akF07acHAFpOA==" saltValue="yVW9XmDwTqEnmpSGai0KYg==" spinCount="100000" sqref="E3:J3" name="Range1_4_1_1"/>
  </protectedRanges>
  <conditionalFormatting sqref="E2">
    <cfRule type="top10" dxfId="359" priority="12" rank="1"/>
  </conditionalFormatting>
  <conditionalFormatting sqref="F2">
    <cfRule type="top10" dxfId="358" priority="11" rank="1"/>
  </conditionalFormatting>
  <conditionalFormatting sqref="J2">
    <cfRule type="top10" dxfId="357" priority="7" rank="1"/>
  </conditionalFormatting>
  <conditionalFormatting sqref="H2">
    <cfRule type="top10" dxfId="356" priority="10" rank="1"/>
  </conditionalFormatting>
  <conditionalFormatting sqref="G2">
    <cfRule type="top10" dxfId="355" priority="8" rank="1"/>
  </conditionalFormatting>
  <conditionalFormatting sqref="I2">
    <cfRule type="top10" dxfId="354" priority="9" rank="1"/>
  </conditionalFormatting>
  <conditionalFormatting sqref="F3">
    <cfRule type="top10" dxfId="353" priority="5" rank="1"/>
  </conditionalFormatting>
  <conditionalFormatting sqref="H3">
    <cfRule type="top10" dxfId="352" priority="4" rank="1"/>
  </conditionalFormatting>
  <conditionalFormatting sqref="G3">
    <cfRule type="top10" dxfId="351" priority="2" rank="1"/>
  </conditionalFormatting>
  <conditionalFormatting sqref="I3">
    <cfRule type="top10" dxfId="350" priority="3" rank="1"/>
  </conditionalFormatting>
  <conditionalFormatting sqref="J3">
    <cfRule type="top10" dxfId="349" priority="1" rank="1"/>
  </conditionalFormatting>
  <conditionalFormatting sqref="E3">
    <cfRule type="top10" dxfId="348" priority="6" rank="1"/>
  </conditionalFormatting>
  <hyperlinks>
    <hyperlink ref="Q1" location="'National 2021 Rankings'!A1" display="Return to Rankings" xr:uid="{7ECB94D4-92E4-4F2C-9208-9F5FC9358C1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A85B536-8E5C-45EB-8265-5B761A159C0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DA728-BA5F-4FAB-9FCE-37BE56BE05C7}">
  <dimension ref="A1:Q5"/>
  <sheetViews>
    <sheetView workbookViewId="0">
      <selection activeCell="Q1" sqref="Q1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75</v>
      </c>
      <c r="B2" s="16" t="s">
        <v>94</v>
      </c>
      <c r="C2" s="17">
        <v>44443</v>
      </c>
      <c r="D2" s="18" t="s">
        <v>90</v>
      </c>
      <c r="E2" s="19">
        <v>174</v>
      </c>
      <c r="F2" s="19">
        <v>171</v>
      </c>
      <c r="G2" s="19">
        <v>174</v>
      </c>
      <c r="H2" s="19">
        <v>0</v>
      </c>
      <c r="I2" s="19">
        <v>0</v>
      </c>
      <c r="J2" s="19">
        <v>0</v>
      </c>
      <c r="K2" s="20">
        <f>COUNT(E2:J2)</f>
        <v>6</v>
      </c>
      <c r="L2" s="20">
        <f>SUM(E2:J2)</f>
        <v>519</v>
      </c>
      <c r="M2" s="21">
        <f>AVERAGE(E2:J2)</f>
        <v>86.5</v>
      </c>
      <c r="N2" s="22">
        <v>8</v>
      </c>
      <c r="O2" s="23">
        <f>SUM(M2,N2)</f>
        <v>94.5</v>
      </c>
    </row>
    <row r="5" spans="1:17" x14ac:dyDescent="0.3">
      <c r="K5" s="7">
        <f>SUM(K2:K4)</f>
        <v>6</v>
      </c>
      <c r="L5" s="7">
        <f>SUM(L2:L4)</f>
        <v>519</v>
      </c>
      <c r="M5" s="12">
        <f>SUM(L5/K5)</f>
        <v>86.5</v>
      </c>
      <c r="N5" s="7">
        <f>SUM(N2:N4)</f>
        <v>8</v>
      </c>
      <c r="O5" s="12">
        <f>SUM(M5+N5)</f>
        <v>94.5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2" name="Range1_4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B2" name="Range1_1_2_1"/>
    <protectedRange algorithmName="SHA-512" hashValue="ON39YdpmFHfN9f47KpiRvqrKx0V9+erV1CNkpWzYhW/Qyc6aT8rEyCrvauWSYGZK2ia3o7vd3akF07acHAFpOA==" saltValue="yVW9XmDwTqEnmpSGai0KYg==" spinCount="100000" sqref="E2:J2" name="Range1_4_3"/>
  </protectedRanges>
  <conditionalFormatting sqref="E2">
    <cfRule type="top10" dxfId="347" priority="6" rank="1"/>
  </conditionalFormatting>
  <conditionalFormatting sqref="F2">
    <cfRule type="top10" dxfId="346" priority="5" rank="1"/>
  </conditionalFormatting>
  <conditionalFormatting sqref="G2">
    <cfRule type="top10" dxfId="345" priority="4" rank="1"/>
  </conditionalFormatting>
  <conditionalFormatting sqref="H2">
    <cfRule type="top10" dxfId="344" priority="3" rank="1"/>
  </conditionalFormatting>
  <conditionalFormatting sqref="I2">
    <cfRule type="top10" dxfId="343" priority="2" rank="1"/>
  </conditionalFormatting>
  <conditionalFormatting sqref="J2">
    <cfRule type="top10" dxfId="342" priority="1" rank="1"/>
  </conditionalFormatting>
  <hyperlinks>
    <hyperlink ref="Q1" location="'National 2021 Rankings'!A1" display="Return to Rankings" xr:uid="{CB476F04-D12B-4FA6-9E97-7297AC06098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00857B-4448-4BA0-8868-A9D5EA5CED6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23F23-715B-4267-B2F9-AD445D1E0D50}">
  <dimension ref="A1:Q20"/>
  <sheetViews>
    <sheetView topLeftCell="A4" workbookViewId="0">
      <selection activeCell="A18" sqref="A18:O18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37</v>
      </c>
      <c r="B2" s="16" t="s">
        <v>35</v>
      </c>
      <c r="C2" s="17">
        <v>44261</v>
      </c>
      <c r="D2" s="18" t="s">
        <v>38</v>
      </c>
      <c r="E2" s="19">
        <v>197</v>
      </c>
      <c r="F2" s="19">
        <v>196</v>
      </c>
      <c r="G2" s="19">
        <v>192</v>
      </c>
      <c r="H2" s="19">
        <v>193</v>
      </c>
      <c r="I2" s="19"/>
      <c r="J2" s="19"/>
      <c r="K2" s="20">
        <v>4</v>
      </c>
      <c r="L2" s="20">
        <v>778</v>
      </c>
      <c r="M2" s="21">
        <v>194.5</v>
      </c>
      <c r="N2" s="22">
        <v>7</v>
      </c>
      <c r="O2" s="23">
        <v>201.5</v>
      </c>
    </row>
    <row r="3" spans="1:17" ht="27" x14ac:dyDescent="0.3">
      <c r="A3" s="15" t="s">
        <v>29</v>
      </c>
      <c r="B3" s="16" t="s">
        <v>39</v>
      </c>
      <c r="C3" s="17">
        <v>44276</v>
      </c>
      <c r="D3" s="18" t="s">
        <v>20</v>
      </c>
      <c r="E3" s="19">
        <v>195</v>
      </c>
      <c r="F3" s="19">
        <v>194</v>
      </c>
      <c r="G3" s="19">
        <v>197</v>
      </c>
      <c r="H3" s="19">
        <v>195</v>
      </c>
      <c r="I3" s="19"/>
      <c r="J3" s="19"/>
      <c r="K3" s="20">
        <v>4</v>
      </c>
      <c r="L3" s="20">
        <v>781</v>
      </c>
      <c r="M3" s="21">
        <v>195.25</v>
      </c>
      <c r="N3" s="22">
        <v>11</v>
      </c>
      <c r="O3" s="23">
        <v>206.25</v>
      </c>
    </row>
    <row r="4" spans="1:17" x14ac:dyDescent="0.3">
      <c r="A4" s="15" t="s">
        <v>37</v>
      </c>
      <c r="B4" s="16" t="s">
        <v>39</v>
      </c>
      <c r="C4" s="17">
        <v>44289</v>
      </c>
      <c r="D4" s="18" t="s">
        <v>38</v>
      </c>
      <c r="E4" s="19">
        <v>186</v>
      </c>
      <c r="F4" s="19">
        <v>196</v>
      </c>
      <c r="G4" s="19">
        <v>194</v>
      </c>
      <c r="H4" s="19">
        <v>196</v>
      </c>
      <c r="I4" s="19"/>
      <c r="J4" s="19"/>
      <c r="K4" s="20">
        <v>4</v>
      </c>
      <c r="L4" s="20">
        <v>772</v>
      </c>
      <c r="M4" s="21">
        <v>193</v>
      </c>
      <c r="N4" s="22">
        <v>13</v>
      </c>
      <c r="O4" s="23">
        <v>206</v>
      </c>
    </row>
    <row r="5" spans="1:17" ht="27" x14ac:dyDescent="0.3">
      <c r="A5" s="15" t="s">
        <v>29</v>
      </c>
      <c r="B5" s="16" t="s">
        <v>39</v>
      </c>
      <c r="C5" s="17">
        <v>44303</v>
      </c>
      <c r="D5" s="18" t="s">
        <v>33</v>
      </c>
      <c r="E5" s="19">
        <v>196</v>
      </c>
      <c r="F5" s="19">
        <v>199</v>
      </c>
      <c r="G5" s="19">
        <v>198</v>
      </c>
      <c r="H5" s="19">
        <v>198</v>
      </c>
      <c r="I5" s="19"/>
      <c r="J5" s="19"/>
      <c r="K5" s="20">
        <v>4</v>
      </c>
      <c r="L5" s="20">
        <v>791</v>
      </c>
      <c r="M5" s="21">
        <v>197.75</v>
      </c>
      <c r="N5" s="22">
        <v>9</v>
      </c>
      <c r="O5" s="23">
        <v>206.75</v>
      </c>
    </row>
    <row r="6" spans="1:17" x14ac:dyDescent="0.3">
      <c r="A6" s="15" t="s">
        <v>37</v>
      </c>
      <c r="B6" s="16" t="s">
        <v>35</v>
      </c>
      <c r="C6" s="17">
        <v>44318</v>
      </c>
      <c r="D6" s="18" t="s">
        <v>38</v>
      </c>
      <c r="E6" s="19">
        <v>195</v>
      </c>
      <c r="F6" s="19">
        <v>193</v>
      </c>
      <c r="G6" s="19">
        <v>191</v>
      </c>
      <c r="H6" s="19">
        <v>192</v>
      </c>
      <c r="I6" s="19"/>
      <c r="J6" s="19"/>
      <c r="K6" s="20">
        <v>4</v>
      </c>
      <c r="L6" s="20">
        <v>771</v>
      </c>
      <c r="M6" s="21">
        <v>192.75</v>
      </c>
      <c r="N6" s="22">
        <v>11</v>
      </c>
      <c r="O6" s="23">
        <v>203.75</v>
      </c>
    </row>
    <row r="7" spans="1:17" ht="27" x14ac:dyDescent="0.3">
      <c r="A7" s="15" t="s">
        <v>29</v>
      </c>
      <c r="B7" s="16" t="s">
        <v>39</v>
      </c>
      <c r="C7" s="17">
        <v>44332</v>
      </c>
      <c r="D7" s="18" t="s">
        <v>20</v>
      </c>
      <c r="E7" s="19">
        <v>195.001</v>
      </c>
      <c r="F7" s="19">
        <v>192</v>
      </c>
      <c r="G7" s="19">
        <v>193</v>
      </c>
      <c r="H7" s="19">
        <v>193.001</v>
      </c>
      <c r="I7" s="19">
        <v>196</v>
      </c>
      <c r="J7" s="19">
        <v>186</v>
      </c>
      <c r="K7" s="20">
        <v>6</v>
      </c>
      <c r="L7" s="20">
        <v>1155.002</v>
      </c>
      <c r="M7" s="21">
        <v>192.50033333333332</v>
      </c>
      <c r="N7" s="22">
        <v>20</v>
      </c>
      <c r="O7" s="23">
        <v>212.50033333333332</v>
      </c>
    </row>
    <row r="8" spans="1:17" ht="27" x14ac:dyDescent="0.3">
      <c r="A8" s="15" t="s">
        <v>29</v>
      </c>
      <c r="B8" s="16" t="s">
        <v>39</v>
      </c>
      <c r="C8" s="17">
        <v>44352</v>
      </c>
      <c r="D8" s="18" t="s">
        <v>38</v>
      </c>
      <c r="E8" s="19">
        <v>191</v>
      </c>
      <c r="F8" s="19">
        <v>195</v>
      </c>
      <c r="G8" s="19">
        <v>195</v>
      </c>
      <c r="H8" s="19">
        <v>192</v>
      </c>
      <c r="I8" s="19">
        <v>196</v>
      </c>
      <c r="J8" s="19">
        <v>193</v>
      </c>
      <c r="K8" s="20">
        <v>6</v>
      </c>
      <c r="L8" s="20">
        <v>1162</v>
      </c>
      <c r="M8" s="21">
        <v>193.66666666666666</v>
      </c>
      <c r="N8" s="22">
        <v>12</v>
      </c>
      <c r="O8" s="23">
        <v>205.66666666666666</v>
      </c>
    </row>
    <row r="9" spans="1:17" x14ac:dyDescent="0.3">
      <c r="A9" s="15" t="s">
        <v>37</v>
      </c>
      <c r="B9" s="16" t="s">
        <v>35</v>
      </c>
      <c r="C9" s="17">
        <v>44380</v>
      </c>
      <c r="D9" s="18" t="s">
        <v>38</v>
      </c>
      <c r="E9" s="19">
        <v>196</v>
      </c>
      <c r="F9" s="19">
        <v>193</v>
      </c>
      <c r="G9" s="19">
        <v>191</v>
      </c>
      <c r="H9" s="19">
        <v>194</v>
      </c>
      <c r="I9" s="19"/>
      <c r="J9" s="19"/>
      <c r="K9" s="20">
        <v>4</v>
      </c>
      <c r="L9" s="20">
        <v>774</v>
      </c>
      <c r="M9" s="21">
        <v>193.5</v>
      </c>
      <c r="N9" s="22">
        <v>4</v>
      </c>
      <c r="O9" s="23">
        <v>197.5</v>
      </c>
    </row>
    <row r="10" spans="1:17" ht="27" x14ac:dyDescent="0.3">
      <c r="A10" s="15" t="s">
        <v>29</v>
      </c>
      <c r="B10" s="16" t="s">
        <v>39</v>
      </c>
      <c r="C10" s="17">
        <v>44395</v>
      </c>
      <c r="D10" s="18" t="s">
        <v>20</v>
      </c>
      <c r="E10" s="19">
        <v>195</v>
      </c>
      <c r="F10" s="19">
        <v>196</v>
      </c>
      <c r="G10" s="19">
        <v>195</v>
      </c>
      <c r="H10" s="19">
        <v>195</v>
      </c>
      <c r="I10" s="19">
        <v>190</v>
      </c>
      <c r="J10" s="19">
        <v>194</v>
      </c>
      <c r="K10" s="20">
        <v>6</v>
      </c>
      <c r="L10" s="20">
        <v>1165</v>
      </c>
      <c r="M10" s="21">
        <v>194.16666666666666</v>
      </c>
      <c r="N10" s="22">
        <v>8</v>
      </c>
      <c r="O10" s="23">
        <v>202.16666666666666</v>
      </c>
    </row>
    <row r="11" spans="1:17" x14ac:dyDescent="0.3">
      <c r="A11" s="15" t="s">
        <v>37</v>
      </c>
      <c r="B11" s="16" t="s">
        <v>35</v>
      </c>
      <c r="C11" s="17">
        <v>44415</v>
      </c>
      <c r="D11" s="18" t="s">
        <v>38</v>
      </c>
      <c r="E11" s="19">
        <v>195</v>
      </c>
      <c r="F11" s="19">
        <v>197</v>
      </c>
      <c r="G11" s="19">
        <v>193</v>
      </c>
      <c r="H11" s="19">
        <v>194</v>
      </c>
      <c r="I11" s="19"/>
      <c r="J11" s="19"/>
      <c r="K11" s="20">
        <v>4</v>
      </c>
      <c r="L11" s="20">
        <v>779</v>
      </c>
      <c r="M11" s="21">
        <v>194.75</v>
      </c>
      <c r="N11" s="22">
        <v>6</v>
      </c>
      <c r="O11" s="23">
        <v>200.75</v>
      </c>
    </row>
    <row r="12" spans="1:17" x14ac:dyDescent="0.3">
      <c r="A12" s="15" t="s">
        <v>37</v>
      </c>
      <c r="B12" s="16" t="s">
        <v>39</v>
      </c>
      <c r="C12" s="17">
        <v>44441</v>
      </c>
      <c r="D12" s="18" t="s">
        <v>84</v>
      </c>
      <c r="E12" s="19">
        <v>195</v>
      </c>
      <c r="F12" s="19">
        <v>189</v>
      </c>
      <c r="G12" s="19">
        <v>195</v>
      </c>
      <c r="H12" s="19">
        <v>192</v>
      </c>
      <c r="I12" s="19">
        <v>194</v>
      </c>
      <c r="J12" s="19">
        <v>190</v>
      </c>
      <c r="K12" s="20">
        <v>6</v>
      </c>
      <c r="L12" s="20">
        <v>1155</v>
      </c>
      <c r="M12" s="21">
        <v>192.5</v>
      </c>
      <c r="N12" s="22">
        <v>20</v>
      </c>
      <c r="O12" s="23">
        <v>212.5</v>
      </c>
    </row>
    <row r="13" spans="1:17" ht="15.6" x14ac:dyDescent="0.3">
      <c r="A13" s="15" t="s">
        <v>37</v>
      </c>
      <c r="B13" s="16" t="s">
        <v>39</v>
      </c>
      <c r="C13" s="17">
        <v>44443</v>
      </c>
      <c r="D13" s="18" t="s">
        <v>90</v>
      </c>
      <c r="E13" s="19">
        <v>196</v>
      </c>
      <c r="F13" s="43">
        <v>197.001</v>
      </c>
      <c r="G13" s="19">
        <v>195</v>
      </c>
      <c r="H13" s="19">
        <v>194</v>
      </c>
      <c r="I13" s="19">
        <v>195</v>
      </c>
      <c r="J13" s="19">
        <v>187</v>
      </c>
      <c r="K13" s="20">
        <f>COUNT(E13:J13)</f>
        <v>6</v>
      </c>
      <c r="L13" s="20">
        <f>SUM(E13:J13)</f>
        <v>1164.001</v>
      </c>
      <c r="M13" s="21">
        <f>AVERAGE(E13:J13)</f>
        <v>194.00016666666667</v>
      </c>
      <c r="N13" s="22">
        <v>10</v>
      </c>
      <c r="O13" s="23">
        <f>SUM(M13,N13)</f>
        <v>204.00016666666667</v>
      </c>
    </row>
    <row r="14" spans="1:17" x14ac:dyDescent="0.3">
      <c r="A14" s="15" t="s">
        <v>37</v>
      </c>
      <c r="B14" s="16" t="s">
        <v>35</v>
      </c>
      <c r="C14" s="17">
        <v>44451</v>
      </c>
      <c r="D14" s="18" t="s">
        <v>38</v>
      </c>
      <c r="E14" s="19">
        <v>195</v>
      </c>
      <c r="F14" s="19">
        <v>197</v>
      </c>
      <c r="G14" s="19">
        <v>191</v>
      </c>
      <c r="H14" s="19">
        <v>192</v>
      </c>
      <c r="I14" s="19"/>
      <c r="J14" s="19"/>
      <c r="K14" s="20">
        <v>4</v>
      </c>
      <c r="L14" s="20">
        <v>775</v>
      </c>
      <c r="M14" s="21">
        <v>193.75</v>
      </c>
      <c r="N14" s="22">
        <v>9</v>
      </c>
      <c r="O14" s="23">
        <v>202.75</v>
      </c>
    </row>
    <row r="15" spans="1:17" ht="27" x14ac:dyDescent="0.3">
      <c r="A15" s="15" t="s">
        <v>29</v>
      </c>
      <c r="B15" s="16" t="s">
        <v>39</v>
      </c>
      <c r="C15" s="17">
        <v>44457</v>
      </c>
      <c r="D15" s="18" t="s">
        <v>33</v>
      </c>
      <c r="E15" s="19">
        <v>193</v>
      </c>
      <c r="F15" s="19">
        <v>195</v>
      </c>
      <c r="G15" s="19">
        <v>197</v>
      </c>
      <c r="H15" s="19">
        <v>192</v>
      </c>
      <c r="I15" s="19"/>
      <c r="J15" s="19"/>
      <c r="K15" s="20">
        <v>4</v>
      </c>
      <c r="L15" s="20">
        <v>777</v>
      </c>
      <c r="M15" s="21">
        <v>194.25</v>
      </c>
      <c r="N15" s="22">
        <v>4</v>
      </c>
      <c r="O15" s="23">
        <v>198.25</v>
      </c>
    </row>
    <row r="16" spans="1:17" ht="27" x14ac:dyDescent="0.3">
      <c r="A16" s="15" t="s">
        <v>29</v>
      </c>
      <c r="B16" s="16" t="s">
        <v>39</v>
      </c>
      <c r="C16" s="17">
        <v>44471</v>
      </c>
      <c r="D16" s="18" t="s">
        <v>38</v>
      </c>
      <c r="E16" s="19">
        <v>194</v>
      </c>
      <c r="F16" s="19">
        <v>193</v>
      </c>
      <c r="G16" s="19">
        <v>200</v>
      </c>
      <c r="H16" s="19">
        <v>194</v>
      </c>
      <c r="I16" s="19">
        <v>196</v>
      </c>
      <c r="J16" s="19">
        <v>193</v>
      </c>
      <c r="K16" s="20">
        <v>6</v>
      </c>
      <c r="L16" s="20">
        <v>1170</v>
      </c>
      <c r="M16" s="21">
        <v>195</v>
      </c>
      <c r="N16" s="22">
        <v>12</v>
      </c>
      <c r="O16" s="23">
        <v>207</v>
      </c>
    </row>
    <row r="17" spans="1:15" x14ac:dyDescent="0.3">
      <c r="A17" s="15" t="s">
        <v>37</v>
      </c>
      <c r="B17" s="16" t="s">
        <v>35</v>
      </c>
      <c r="C17" s="17">
        <v>44506</v>
      </c>
      <c r="D17" s="18" t="s">
        <v>38</v>
      </c>
      <c r="E17" s="19">
        <v>183</v>
      </c>
      <c r="F17" s="19">
        <v>187</v>
      </c>
      <c r="G17" s="19">
        <v>192</v>
      </c>
      <c r="H17" s="19">
        <v>194</v>
      </c>
      <c r="I17" s="19"/>
      <c r="J17" s="19"/>
      <c r="K17" s="20">
        <v>4</v>
      </c>
      <c r="L17" s="20">
        <v>756</v>
      </c>
      <c r="M17" s="21">
        <v>189</v>
      </c>
      <c r="N17" s="22">
        <v>5</v>
      </c>
      <c r="O17" s="23">
        <v>194</v>
      </c>
    </row>
    <row r="18" spans="1:15" x14ac:dyDescent="0.3">
      <c r="A18" s="15" t="s">
        <v>102</v>
      </c>
      <c r="B18" s="16" t="s">
        <v>39</v>
      </c>
      <c r="C18" s="17">
        <v>44521</v>
      </c>
      <c r="D18" s="18" t="s">
        <v>20</v>
      </c>
      <c r="E18" s="19">
        <v>192</v>
      </c>
      <c r="F18" s="19">
        <v>191</v>
      </c>
      <c r="G18" s="19">
        <v>192</v>
      </c>
      <c r="H18" s="19">
        <v>192</v>
      </c>
      <c r="I18" s="19">
        <v>189</v>
      </c>
      <c r="J18" s="19"/>
      <c r="K18" s="20">
        <v>5</v>
      </c>
      <c r="L18" s="20">
        <v>956</v>
      </c>
      <c r="M18" s="21">
        <v>191.2</v>
      </c>
      <c r="N18" s="22">
        <v>4</v>
      </c>
      <c r="O18" s="23">
        <v>195.2</v>
      </c>
    </row>
    <row r="20" spans="1:15" x14ac:dyDescent="0.3">
      <c r="K20" s="7">
        <f>SUM(K2:K19)</f>
        <v>81</v>
      </c>
      <c r="L20" s="7">
        <f>SUM(L2:L19)</f>
        <v>15681.003000000001</v>
      </c>
      <c r="M20" s="12">
        <f>SUM(L20/K20)</f>
        <v>193.59262962962964</v>
      </c>
      <c r="N20" s="7">
        <f>SUM(N2:N19)</f>
        <v>165</v>
      </c>
      <c r="O20" s="12">
        <f>SUM(M20+N20)</f>
        <v>358.59262962962964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_2_2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4_4"/>
    <protectedRange algorithmName="SHA-512" hashValue="ON39YdpmFHfN9f47KpiRvqrKx0V9+erV1CNkpWzYhW/Qyc6aT8rEyCrvauWSYGZK2ia3o7vd3akF07acHAFpOA==" saltValue="yVW9XmDwTqEnmpSGai0KYg==" spinCount="100000" sqref="B3:C3" name="Range1_1_2_2_1_1_4"/>
    <protectedRange algorithmName="SHA-512" hashValue="ON39YdpmFHfN9f47KpiRvqrKx0V9+erV1CNkpWzYhW/Qyc6aT8rEyCrvauWSYGZK2ia3o7vd3akF07acHAFpOA==" saltValue="yVW9XmDwTqEnmpSGai0KYg==" spinCount="100000" sqref="D3" name="Range1_1_1_2_1_1_1_1"/>
    <protectedRange algorithmName="SHA-512" hashValue="ON39YdpmFHfN9f47KpiRvqrKx0V9+erV1CNkpWzYhW/Qyc6aT8rEyCrvauWSYGZK2ia3o7vd3akF07acHAFpOA==" saltValue="yVW9XmDwTqEnmpSGai0KYg==" spinCount="100000" sqref="E3:J3" name="Range1_4_2_1_1_3"/>
    <protectedRange algorithmName="SHA-512" hashValue="ON39YdpmFHfN9f47KpiRvqrKx0V9+erV1CNkpWzYhW/Qyc6aT8rEyCrvauWSYGZK2ia3o7vd3akF07acHAFpOA==" saltValue="yVW9XmDwTqEnmpSGai0KYg==" spinCount="100000" sqref="B4:C4" name="Range1_1_2_4"/>
    <protectedRange algorithmName="SHA-512" hashValue="ON39YdpmFHfN9f47KpiRvqrKx0V9+erV1CNkpWzYhW/Qyc6aT8rEyCrvauWSYGZK2ia3o7vd3akF07acHAFpOA==" saltValue="yVW9XmDwTqEnmpSGai0KYg==" spinCount="100000" sqref="D4" name="Range1_1_1_2_2"/>
    <protectedRange algorithmName="SHA-512" hashValue="ON39YdpmFHfN9f47KpiRvqrKx0V9+erV1CNkpWzYhW/Qyc6aT8rEyCrvauWSYGZK2ia3o7vd3akF07acHAFpOA==" saltValue="yVW9XmDwTqEnmpSGai0KYg==" spinCount="100000" sqref="E4:J4" name="Range1_4_3"/>
    <protectedRange algorithmName="SHA-512" hashValue="ON39YdpmFHfN9f47KpiRvqrKx0V9+erV1CNkpWzYhW/Qyc6aT8rEyCrvauWSYGZK2ia3o7vd3akF07acHAFpOA==" saltValue="yVW9XmDwTqEnmpSGai0KYg==" spinCount="100000" sqref="B5:C5" name="Range1_1_2_2_1_1_6"/>
    <protectedRange algorithmName="SHA-512" hashValue="ON39YdpmFHfN9f47KpiRvqrKx0V9+erV1CNkpWzYhW/Qyc6aT8rEyCrvauWSYGZK2ia3o7vd3akF07acHAFpOA==" saltValue="yVW9XmDwTqEnmpSGai0KYg==" spinCount="100000" sqref="D5" name="Range1_1_1_2_1_1_1_4"/>
    <protectedRange algorithmName="SHA-512" hashValue="ON39YdpmFHfN9f47KpiRvqrKx0V9+erV1CNkpWzYhW/Qyc6aT8rEyCrvauWSYGZK2ia3o7vd3akF07acHAFpOA==" saltValue="yVW9XmDwTqEnmpSGai0KYg==" spinCount="100000" sqref="E5:J5" name="Range1_4_2_1_1_5"/>
    <protectedRange algorithmName="SHA-512" hashValue="ON39YdpmFHfN9f47KpiRvqrKx0V9+erV1CNkpWzYhW/Qyc6aT8rEyCrvauWSYGZK2ia3o7vd3akF07acHAFpOA==" saltValue="yVW9XmDwTqEnmpSGai0KYg==" spinCount="100000" sqref="B6:C6" name="Range1_1_2_2_1"/>
    <protectedRange algorithmName="SHA-512" hashValue="ON39YdpmFHfN9f47KpiRvqrKx0V9+erV1CNkpWzYhW/Qyc6aT8rEyCrvauWSYGZK2ia3o7vd3akF07acHAFpOA==" saltValue="yVW9XmDwTqEnmpSGai0KYg==" spinCount="100000" sqref="D6" name="Range1_1_1_2_1"/>
    <protectedRange algorithmName="SHA-512" hashValue="ON39YdpmFHfN9f47KpiRvqrKx0V9+erV1CNkpWzYhW/Qyc6aT8rEyCrvauWSYGZK2ia3o7vd3akF07acHAFpOA==" saltValue="yVW9XmDwTqEnmpSGai0KYg==" spinCount="100000" sqref="E6:J6" name="Range1_4_2"/>
    <protectedRange algorithmName="SHA-512" hashValue="ON39YdpmFHfN9f47KpiRvqrKx0V9+erV1CNkpWzYhW/Qyc6aT8rEyCrvauWSYGZK2ia3o7vd3akF07acHAFpOA==" saltValue="yVW9XmDwTqEnmpSGai0KYg==" spinCount="100000" sqref="B7:C7" name="Range1_1_2_2_1_1_9"/>
    <protectedRange algorithmName="SHA-512" hashValue="ON39YdpmFHfN9f47KpiRvqrKx0V9+erV1CNkpWzYhW/Qyc6aT8rEyCrvauWSYGZK2ia3o7vd3akF07acHAFpOA==" saltValue="yVW9XmDwTqEnmpSGai0KYg==" spinCount="100000" sqref="D7" name="Range1_1_1_2_1_1_1_7"/>
    <protectedRange algorithmName="SHA-512" hashValue="ON39YdpmFHfN9f47KpiRvqrKx0V9+erV1CNkpWzYhW/Qyc6aT8rEyCrvauWSYGZK2ia3o7vd3akF07acHAFpOA==" saltValue="yVW9XmDwTqEnmpSGai0KYg==" spinCount="100000" sqref="E7:J7" name="Range1_4_2_1_1_8"/>
    <protectedRange algorithmName="SHA-512" hashValue="ON39YdpmFHfN9f47KpiRvqrKx0V9+erV1CNkpWzYhW/Qyc6aT8rEyCrvauWSYGZK2ia3o7vd3akF07acHAFpOA==" saltValue="yVW9XmDwTqEnmpSGai0KYg==" spinCount="100000" sqref="B8:C8" name="Range1_1_2_2_1_1"/>
    <protectedRange algorithmName="SHA-512" hashValue="ON39YdpmFHfN9f47KpiRvqrKx0V9+erV1CNkpWzYhW/Qyc6aT8rEyCrvauWSYGZK2ia3o7vd3akF07acHAFpOA==" saltValue="yVW9XmDwTqEnmpSGai0KYg==" spinCount="100000" sqref="D8" name="Range1_1_1_2_1_1_1"/>
    <protectedRange algorithmName="SHA-512" hashValue="ON39YdpmFHfN9f47KpiRvqrKx0V9+erV1CNkpWzYhW/Qyc6aT8rEyCrvauWSYGZK2ia3o7vd3akF07acHAFpOA==" saltValue="yVW9XmDwTqEnmpSGai0KYg==" spinCount="100000" sqref="E8:J8" name="Range1_4_2_1_1"/>
    <protectedRange algorithmName="SHA-512" hashValue="ON39YdpmFHfN9f47KpiRvqrKx0V9+erV1CNkpWzYhW/Qyc6aT8rEyCrvauWSYGZK2ia3o7vd3akF07acHAFpOA==" saltValue="yVW9XmDwTqEnmpSGai0KYg==" spinCount="100000" sqref="B9:C9" name="Range1_1_2_3"/>
    <protectedRange algorithmName="SHA-512" hashValue="ON39YdpmFHfN9f47KpiRvqrKx0V9+erV1CNkpWzYhW/Qyc6aT8rEyCrvauWSYGZK2ia3o7vd3akF07acHAFpOA==" saltValue="yVW9XmDwTqEnmpSGai0KYg==" spinCount="100000" sqref="D9" name="Range1_1_1_2_1_1"/>
    <protectedRange algorithmName="SHA-512" hashValue="ON39YdpmFHfN9f47KpiRvqrKx0V9+erV1CNkpWzYhW/Qyc6aT8rEyCrvauWSYGZK2ia3o7vd3akF07acHAFpOA==" saltValue="yVW9XmDwTqEnmpSGai0KYg==" spinCount="100000" sqref="E9:J9" name="Range1_4_5"/>
    <protectedRange algorithmName="SHA-512" hashValue="ON39YdpmFHfN9f47KpiRvqrKx0V9+erV1CNkpWzYhW/Qyc6aT8rEyCrvauWSYGZK2ia3o7vd3akF07acHAFpOA==" saltValue="yVW9XmDwTqEnmpSGai0KYg==" spinCount="100000" sqref="B10:C10" name="Range1_1_2_2_1_1_14"/>
    <protectedRange algorithmName="SHA-512" hashValue="ON39YdpmFHfN9f47KpiRvqrKx0V9+erV1CNkpWzYhW/Qyc6aT8rEyCrvauWSYGZK2ia3o7vd3akF07acHAFpOA==" saltValue="yVW9XmDwTqEnmpSGai0KYg==" spinCount="100000" sqref="D10" name="Range1_1_1_2_1_1_1_12"/>
    <protectedRange algorithmName="SHA-512" hashValue="ON39YdpmFHfN9f47KpiRvqrKx0V9+erV1CNkpWzYhW/Qyc6aT8rEyCrvauWSYGZK2ia3o7vd3akF07acHAFpOA==" saltValue="yVW9XmDwTqEnmpSGai0KYg==" spinCount="100000" sqref="E10:J10" name="Range1_4_2_1_1_13"/>
    <protectedRange algorithmName="SHA-512" hashValue="ON39YdpmFHfN9f47KpiRvqrKx0V9+erV1CNkpWzYhW/Qyc6aT8rEyCrvauWSYGZK2ia3o7vd3akF07acHAFpOA==" saltValue="yVW9XmDwTqEnmpSGai0KYg==" spinCount="100000" sqref="B12:C12" name="Range1_1_2_2_2"/>
    <protectedRange algorithmName="SHA-512" hashValue="ON39YdpmFHfN9f47KpiRvqrKx0V9+erV1CNkpWzYhW/Qyc6aT8rEyCrvauWSYGZK2ia3o7vd3akF07acHAFpOA==" saltValue="yVW9XmDwTqEnmpSGai0KYg==" spinCount="100000" sqref="D12" name="Range1_1_1_2_3"/>
    <protectedRange algorithmName="SHA-512" hashValue="ON39YdpmFHfN9f47KpiRvqrKx0V9+erV1CNkpWzYhW/Qyc6aT8rEyCrvauWSYGZK2ia3o7vd3akF07acHAFpOA==" saltValue="yVW9XmDwTqEnmpSGai0KYg==" spinCount="100000" sqref="E12:J12" name="Range1_4_1"/>
    <protectedRange algorithmName="SHA-512" hashValue="ON39YdpmFHfN9f47KpiRvqrKx0V9+erV1CNkpWzYhW/Qyc6aT8rEyCrvauWSYGZK2ia3o7vd3akF07acHAFpOA==" saltValue="yVW9XmDwTqEnmpSGai0KYg==" spinCount="100000" sqref="C13" name="Range1_4"/>
    <protectedRange algorithmName="SHA-512" hashValue="ON39YdpmFHfN9f47KpiRvqrKx0V9+erV1CNkpWzYhW/Qyc6aT8rEyCrvauWSYGZK2ia3o7vd3akF07acHAFpOA==" saltValue="yVW9XmDwTqEnmpSGai0KYg==" spinCount="100000" sqref="D13" name="Range1_1_2"/>
    <protectedRange algorithmName="SHA-512" hashValue="ON39YdpmFHfN9f47KpiRvqrKx0V9+erV1CNkpWzYhW/Qyc6aT8rEyCrvauWSYGZK2ia3o7vd3akF07acHAFpOA==" saltValue="yVW9XmDwTqEnmpSGai0KYg==" spinCount="100000" sqref="B13" name="Range1_1_2_1"/>
    <protectedRange algorithmName="SHA-512" hashValue="ON39YdpmFHfN9f47KpiRvqrKx0V9+erV1CNkpWzYhW/Qyc6aT8rEyCrvauWSYGZK2ia3o7vd3akF07acHAFpOA==" saltValue="yVW9XmDwTqEnmpSGai0KYg==" spinCount="100000" sqref="E13:J13" name="Range1_4_3_1"/>
    <protectedRange algorithmName="SHA-512" hashValue="ON39YdpmFHfN9f47KpiRvqrKx0V9+erV1CNkpWzYhW/Qyc6aT8rEyCrvauWSYGZK2ia3o7vd3akF07acHAFpOA==" saltValue="yVW9XmDwTqEnmpSGai0KYg==" spinCount="100000" sqref="B14:C14" name="Range1_1_2_6"/>
    <protectedRange algorithmName="SHA-512" hashValue="ON39YdpmFHfN9f47KpiRvqrKx0V9+erV1CNkpWzYhW/Qyc6aT8rEyCrvauWSYGZK2ia3o7vd3akF07acHAFpOA==" saltValue="yVW9XmDwTqEnmpSGai0KYg==" spinCount="100000" sqref="D14" name="Range1_1_1_2_4"/>
    <protectedRange algorithmName="SHA-512" hashValue="ON39YdpmFHfN9f47KpiRvqrKx0V9+erV1CNkpWzYhW/Qyc6aT8rEyCrvauWSYGZK2ia3o7vd3akF07acHAFpOA==" saltValue="yVW9XmDwTqEnmpSGai0KYg==" spinCount="100000" sqref="E14:J14" name="Range1_4_7"/>
    <protectedRange algorithmName="SHA-512" hashValue="ON39YdpmFHfN9f47KpiRvqrKx0V9+erV1CNkpWzYhW/Qyc6aT8rEyCrvauWSYGZK2ia3o7vd3akF07acHAFpOA==" saltValue="yVW9XmDwTqEnmpSGai0KYg==" spinCount="100000" sqref="B15:C15" name="Range1_1_2_2_1_1_1"/>
    <protectedRange algorithmName="SHA-512" hashValue="ON39YdpmFHfN9f47KpiRvqrKx0V9+erV1CNkpWzYhW/Qyc6aT8rEyCrvauWSYGZK2ia3o7vd3akF07acHAFpOA==" saltValue="yVW9XmDwTqEnmpSGai0KYg==" spinCount="100000" sqref="D15" name="Range1_1_1_2_1_1_1_2"/>
    <protectedRange algorithmName="SHA-512" hashValue="ON39YdpmFHfN9f47KpiRvqrKx0V9+erV1CNkpWzYhW/Qyc6aT8rEyCrvauWSYGZK2ia3o7vd3akF07acHAFpOA==" saltValue="yVW9XmDwTqEnmpSGai0KYg==" spinCount="100000" sqref="E15:J15" name="Range1_4_2_1_1_1"/>
    <protectedRange algorithmName="SHA-512" hashValue="ON39YdpmFHfN9f47KpiRvqrKx0V9+erV1CNkpWzYhW/Qyc6aT8rEyCrvauWSYGZK2ia3o7vd3akF07acHAFpOA==" saltValue="yVW9XmDwTqEnmpSGai0KYg==" spinCount="100000" sqref="B16:C16" name="Range1_1_2_2_1_1_3"/>
    <protectedRange algorithmName="SHA-512" hashValue="ON39YdpmFHfN9f47KpiRvqrKx0V9+erV1CNkpWzYhW/Qyc6aT8rEyCrvauWSYGZK2ia3o7vd3akF07acHAFpOA==" saltValue="yVW9XmDwTqEnmpSGai0KYg==" spinCount="100000" sqref="D16" name="Range1_1_1_2_1_1_1_3"/>
    <protectedRange algorithmName="SHA-512" hashValue="ON39YdpmFHfN9f47KpiRvqrKx0V9+erV1CNkpWzYhW/Qyc6aT8rEyCrvauWSYGZK2ia3o7vd3akF07acHAFpOA==" saltValue="yVW9XmDwTqEnmpSGai0KYg==" spinCount="100000" sqref="E16:J16" name="Range1_4_2_1_1_3_1"/>
    <protectedRange algorithmName="SHA-512" hashValue="ON39YdpmFHfN9f47KpiRvqrKx0V9+erV1CNkpWzYhW/Qyc6aT8rEyCrvauWSYGZK2ia3o7vd3akF07acHAFpOA==" saltValue="yVW9XmDwTqEnmpSGai0KYg==" spinCount="100000" sqref="B17:C17" name="Range1_1_2_9"/>
    <protectedRange algorithmName="SHA-512" hashValue="ON39YdpmFHfN9f47KpiRvqrKx0V9+erV1CNkpWzYhW/Qyc6aT8rEyCrvauWSYGZK2ia3o7vd3akF07acHAFpOA==" saltValue="yVW9XmDwTqEnmpSGai0KYg==" spinCount="100000" sqref="D17" name="Range1_1_1_2_6"/>
    <protectedRange algorithmName="SHA-512" hashValue="ON39YdpmFHfN9f47KpiRvqrKx0V9+erV1CNkpWzYhW/Qyc6aT8rEyCrvauWSYGZK2ia3o7vd3akF07acHAFpOA==" saltValue="yVW9XmDwTqEnmpSGai0KYg==" spinCount="100000" sqref="E17:J17" name="Range1_4_9"/>
    <protectedRange algorithmName="SHA-512" hashValue="ON39YdpmFHfN9f47KpiRvqrKx0V9+erV1CNkpWzYhW/Qyc6aT8rEyCrvauWSYGZK2ia3o7vd3akF07acHAFpOA==" saltValue="yVW9XmDwTqEnmpSGai0KYg==" spinCount="100000" sqref="I18:J18 B18:C18" name="Range1_16"/>
    <protectedRange algorithmName="SHA-512" hashValue="ON39YdpmFHfN9f47KpiRvqrKx0V9+erV1CNkpWzYhW/Qyc6aT8rEyCrvauWSYGZK2ia3o7vd3akF07acHAFpOA==" saltValue="yVW9XmDwTqEnmpSGai0KYg==" spinCount="100000" sqref="D18" name="Range1_1_12"/>
    <protectedRange algorithmName="SHA-512" hashValue="ON39YdpmFHfN9f47KpiRvqrKx0V9+erV1CNkpWzYhW/Qyc6aT8rEyCrvauWSYGZK2ia3o7vd3akF07acHAFpOA==" saltValue="yVW9XmDwTqEnmpSGai0KYg==" spinCount="100000" sqref="E18:G18" name="Range1_3_6"/>
  </protectedRanges>
  <conditionalFormatting sqref="E2">
    <cfRule type="top10" dxfId="341" priority="95" rank="1"/>
  </conditionalFormatting>
  <conditionalFormatting sqref="F2">
    <cfRule type="top10" dxfId="340" priority="94" rank="1"/>
  </conditionalFormatting>
  <conditionalFormatting sqref="G2">
    <cfRule type="top10" dxfId="339" priority="93" rank="1"/>
  </conditionalFormatting>
  <conditionalFormatting sqref="H2">
    <cfRule type="top10" dxfId="338" priority="92" rank="1"/>
  </conditionalFormatting>
  <conditionalFormatting sqref="I2">
    <cfRule type="top10" dxfId="337" priority="91" rank="1"/>
  </conditionalFormatting>
  <conditionalFormatting sqref="J2">
    <cfRule type="top10" dxfId="336" priority="90" rank="1"/>
  </conditionalFormatting>
  <conditionalFormatting sqref="E3">
    <cfRule type="top10" dxfId="335" priority="89" rank="1"/>
  </conditionalFormatting>
  <conditionalFormatting sqref="F3">
    <cfRule type="top10" dxfId="334" priority="88" rank="1"/>
  </conditionalFormatting>
  <conditionalFormatting sqref="G3">
    <cfRule type="top10" dxfId="333" priority="87" rank="1"/>
  </conditionalFormatting>
  <conditionalFormatting sqref="H3">
    <cfRule type="top10" dxfId="332" priority="86" rank="1"/>
  </conditionalFormatting>
  <conditionalFormatting sqref="I3">
    <cfRule type="top10" dxfId="331" priority="85" rank="1"/>
  </conditionalFormatting>
  <conditionalFormatting sqref="J3">
    <cfRule type="top10" dxfId="330" priority="84" rank="1"/>
  </conditionalFormatting>
  <conditionalFormatting sqref="E4">
    <cfRule type="top10" dxfId="329" priority="83" rank="1"/>
  </conditionalFormatting>
  <conditionalFormatting sqref="F4">
    <cfRule type="top10" dxfId="328" priority="82" rank="1"/>
  </conditionalFormatting>
  <conditionalFormatting sqref="G4">
    <cfRule type="top10" dxfId="327" priority="81" rank="1"/>
  </conditionalFormatting>
  <conditionalFormatting sqref="H4">
    <cfRule type="top10" dxfId="326" priority="80" rank="1"/>
  </conditionalFormatting>
  <conditionalFormatting sqref="I4">
    <cfRule type="top10" dxfId="325" priority="79" rank="1"/>
  </conditionalFormatting>
  <conditionalFormatting sqref="J4">
    <cfRule type="top10" dxfId="324" priority="78" rank="1"/>
  </conditionalFormatting>
  <conditionalFormatting sqref="E5">
    <cfRule type="top10" dxfId="323" priority="77" rank="1"/>
  </conditionalFormatting>
  <conditionalFormatting sqref="F5">
    <cfRule type="top10" dxfId="322" priority="76" rank="1"/>
  </conditionalFormatting>
  <conditionalFormatting sqref="G5">
    <cfRule type="top10" dxfId="321" priority="75" rank="1"/>
  </conditionalFormatting>
  <conditionalFormatting sqref="H5">
    <cfRule type="top10" dxfId="320" priority="74" rank="1"/>
  </conditionalFormatting>
  <conditionalFormatting sqref="I5">
    <cfRule type="top10" dxfId="319" priority="73" rank="1"/>
  </conditionalFormatting>
  <conditionalFormatting sqref="J5">
    <cfRule type="top10" dxfId="318" priority="72" rank="1"/>
  </conditionalFormatting>
  <conditionalFormatting sqref="E6">
    <cfRule type="top10" dxfId="317" priority="71" rank="1"/>
  </conditionalFormatting>
  <conditionalFormatting sqref="F6">
    <cfRule type="top10" dxfId="316" priority="70" rank="1"/>
  </conditionalFormatting>
  <conditionalFormatting sqref="G6">
    <cfRule type="top10" dxfId="315" priority="69" rank="1"/>
  </conditionalFormatting>
  <conditionalFormatting sqref="H6">
    <cfRule type="top10" dxfId="314" priority="68" rank="1"/>
  </conditionalFormatting>
  <conditionalFormatting sqref="I6">
    <cfRule type="top10" dxfId="313" priority="67" rank="1"/>
  </conditionalFormatting>
  <conditionalFormatting sqref="J6">
    <cfRule type="top10" dxfId="312" priority="66" rank="1"/>
  </conditionalFormatting>
  <conditionalFormatting sqref="E7">
    <cfRule type="top10" dxfId="311" priority="65" rank="1"/>
  </conditionalFormatting>
  <conditionalFormatting sqref="F7">
    <cfRule type="top10" dxfId="310" priority="64" rank="1"/>
  </conditionalFormatting>
  <conditionalFormatting sqref="G7">
    <cfRule type="top10" dxfId="309" priority="63" rank="1"/>
  </conditionalFormatting>
  <conditionalFormatting sqref="H7">
    <cfRule type="top10" dxfId="308" priority="62" rank="1"/>
  </conditionalFormatting>
  <conditionalFormatting sqref="I7">
    <cfRule type="top10" dxfId="307" priority="61" rank="1"/>
  </conditionalFormatting>
  <conditionalFormatting sqref="J7">
    <cfRule type="top10" dxfId="306" priority="60" rank="1"/>
  </conditionalFormatting>
  <conditionalFormatting sqref="E8">
    <cfRule type="top10" dxfId="305" priority="59" rank="1"/>
  </conditionalFormatting>
  <conditionalFormatting sqref="F8">
    <cfRule type="top10" dxfId="304" priority="58" rank="1"/>
  </conditionalFormatting>
  <conditionalFormatting sqref="G8">
    <cfRule type="top10" dxfId="303" priority="57" rank="1"/>
  </conditionalFormatting>
  <conditionalFormatting sqref="H8">
    <cfRule type="top10" dxfId="302" priority="56" rank="1"/>
  </conditionalFormatting>
  <conditionalFormatting sqref="I8">
    <cfRule type="top10" dxfId="301" priority="55" rank="1"/>
  </conditionalFormatting>
  <conditionalFormatting sqref="J8">
    <cfRule type="top10" dxfId="300" priority="54" rank="1"/>
  </conditionalFormatting>
  <conditionalFormatting sqref="E9">
    <cfRule type="top10" dxfId="299" priority="53" rank="1"/>
  </conditionalFormatting>
  <conditionalFormatting sqref="F9">
    <cfRule type="top10" dxfId="298" priority="52" rank="1"/>
  </conditionalFormatting>
  <conditionalFormatting sqref="G9">
    <cfRule type="top10" dxfId="297" priority="51" rank="1"/>
  </conditionalFormatting>
  <conditionalFormatting sqref="H9">
    <cfRule type="top10" dxfId="296" priority="50" rank="1"/>
  </conditionalFormatting>
  <conditionalFormatting sqref="I9">
    <cfRule type="top10" dxfId="295" priority="49" rank="1"/>
  </conditionalFormatting>
  <conditionalFormatting sqref="J9">
    <cfRule type="top10" dxfId="294" priority="48" rank="1"/>
  </conditionalFormatting>
  <conditionalFormatting sqref="E10">
    <cfRule type="top10" dxfId="293" priority="47" rank="1"/>
  </conditionalFormatting>
  <conditionalFormatting sqref="F10">
    <cfRule type="top10" dxfId="292" priority="46" rank="1"/>
  </conditionalFormatting>
  <conditionalFormatting sqref="G10">
    <cfRule type="top10" dxfId="291" priority="45" rank="1"/>
  </conditionalFormatting>
  <conditionalFormatting sqref="H10">
    <cfRule type="top10" dxfId="290" priority="44" rank="1"/>
  </conditionalFormatting>
  <conditionalFormatting sqref="I10">
    <cfRule type="top10" dxfId="289" priority="43" rank="1"/>
  </conditionalFormatting>
  <conditionalFormatting sqref="J10">
    <cfRule type="top10" dxfId="288" priority="42" rank="1"/>
  </conditionalFormatting>
  <conditionalFormatting sqref="F11">
    <cfRule type="top10" dxfId="287" priority="36" rank="1"/>
  </conditionalFormatting>
  <conditionalFormatting sqref="G11">
    <cfRule type="top10" dxfId="286" priority="37" rank="1"/>
  </conditionalFormatting>
  <conditionalFormatting sqref="H11">
    <cfRule type="top10" dxfId="285" priority="38" rank="1"/>
  </conditionalFormatting>
  <conditionalFormatting sqref="I11">
    <cfRule type="top10" dxfId="284" priority="39" rank="1"/>
  </conditionalFormatting>
  <conditionalFormatting sqref="J11">
    <cfRule type="top10" dxfId="283" priority="40" rank="1"/>
  </conditionalFormatting>
  <conditionalFormatting sqref="E11">
    <cfRule type="top10" dxfId="282" priority="41" rank="1"/>
  </conditionalFormatting>
  <conditionalFormatting sqref="E12:E13">
    <cfRule type="top10" dxfId="281" priority="35" rank="1"/>
  </conditionalFormatting>
  <conditionalFormatting sqref="F12:F13">
    <cfRule type="top10" dxfId="280" priority="34" rank="1"/>
  </conditionalFormatting>
  <conditionalFormatting sqref="G12:G13">
    <cfRule type="top10" dxfId="279" priority="33" rank="1"/>
  </conditionalFormatting>
  <conditionalFormatting sqref="H12:H13">
    <cfRule type="top10" dxfId="278" priority="32" rank="1"/>
  </conditionalFormatting>
  <conditionalFormatting sqref="I12:I13">
    <cfRule type="top10" dxfId="277" priority="31" rank="1"/>
  </conditionalFormatting>
  <conditionalFormatting sqref="J12:J13">
    <cfRule type="top10" dxfId="276" priority="30" rank="1"/>
  </conditionalFormatting>
  <conditionalFormatting sqref="E14">
    <cfRule type="top10" dxfId="275" priority="29" rank="1"/>
  </conditionalFormatting>
  <conditionalFormatting sqref="F14">
    <cfRule type="top10" dxfId="274" priority="28" rank="1"/>
  </conditionalFormatting>
  <conditionalFormatting sqref="G14">
    <cfRule type="top10" dxfId="273" priority="27" rank="1"/>
  </conditionalFormatting>
  <conditionalFormatting sqref="H14">
    <cfRule type="top10" dxfId="272" priority="26" rank="1"/>
  </conditionalFormatting>
  <conditionalFormatting sqref="I14">
    <cfRule type="top10" dxfId="271" priority="25" rank="1"/>
  </conditionalFormatting>
  <conditionalFormatting sqref="J14">
    <cfRule type="top10" dxfId="270" priority="24" rank="1"/>
  </conditionalFormatting>
  <conditionalFormatting sqref="E15">
    <cfRule type="top10" dxfId="269" priority="23" rank="1"/>
  </conditionalFormatting>
  <conditionalFormatting sqref="F15">
    <cfRule type="top10" dxfId="268" priority="22" rank="1"/>
  </conditionalFormatting>
  <conditionalFormatting sqref="G15">
    <cfRule type="top10" dxfId="267" priority="21" rank="1"/>
  </conditionalFormatting>
  <conditionalFormatting sqref="H15">
    <cfRule type="top10" dxfId="266" priority="20" rank="1"/>
  </conditionalFormatting>
  <conditionalFormatting sqref="I15">
    <cfRule type="top10" dxfId="265" priority="19" rank="1"/>
  </conditionalFormatting>
  <conditionalFormatting sqref="J15">
    <cfRule type="top10" dxfId="264" priority="18" rank="1"/>
  </conditionalFormatting>
  <conditionalFormatting sqref="E16">
    <cfRule type="top10" dxfId="263" priority="17" rank="1"/>
  </conditionalFormatting>
  <conditionalFormatting sqref="F16">
    <cfRule type="top10" dxfId="262" priority="16" rank="1"/>
  </conditionalFormatting>
  <conditionalFormatting sqref="G16">
    <cfRule type="top10" dxfId="261" priority="15" rank="1"/>
  </conditionalFormatting>
  <conditionalFormatting sqref="H16">
    <cfRule type="top10" dxfId="260" priority="14" rank="1"/>
  </conditionalFormatting>
  <conditionalFormatting sqref="I16">
    <cfRule type="top10" dxfId="259" priority="13" rank="1"/>
  </conditionalFormatting>
  <conditionalFormatting sqref="J16">
    <cfRule type="top10" dxfId="258" priority="12" rank="1"/>
  </conditionalFormatting>
  <conditionalFormatting sqref="E17">
    <cfRule type="top10" dxfId="257" priority="11" rank="1"/>
  </conditionalFormatting>
  <conditionalFormatting sqref="F17">
    <cfRule type="top10" dxfId="256" priority="10" rank="1"/>
  </conditionalFormatting>
  <conditionalFormatting sqref="G17">
    <cfRule type="top10" dxfId="255" priority="9" rank="1"/>
  </conditionalFormatting>
  <conditionalFormatting sqref="H17">
    <cfRule type="top10" dxfId="254" priority="8" rank="1"/>
  </conditionalFormatting>
  <conditionalFormatting sqref="I17">
    <cfRule type="top10" dxfId="253" priority="7" rank="1"/>
  </conditionalFormatting>
  <conditionalFormatting sqref="J17">
    <cfRule type="top10" dxfId="252" priority="6" rank="1"/>
  </conditionalFormatting>
  <conditionalFormatting sqref="F18">
    <cfRule type="top10" dxfId="251" priority="4" rank="1"/>
  </conditionalFormatting>
  <conditionalFormatting sqref="G18">
    <cfRule type="top10" dxfId="250" priority="3" rank="1"/>
  </conditionalFormatting>
  <conditionalFormatting sqref="I18">
    <cfRule type="top10" dxfId="249" priority="1" rank="1"/>
  </conditionalFormatting>
  <conditionalFormatting sqref="J18">
    <cfRule type="top10" dxfId="248" priority="2" rank="1"/>
  </conditionalFormatting>
  <conditionalFormatting sqref="E18">
    <cfRule type="top10" dxfId="247" priority="5" rank="1"/>
  </conditionalFormatting>
  <hyperlinks>
    <hyperlink ref="Q1" location="'National 2021 Rankings'!A1" display="Return to Rankings" xr:uid="{92A805D8-9944-4513-AF32-105EEFA4FB6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F3DA25-DCD4-4E98-8EB1-F36B23ED32E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ED745-DBB7-4EBB-8E6B-28DDE8BD1BB5}">
  <dimension ref="A1:Q5"/>
  <sheetViews>
    <sheetView workbookViewId="0">
      <selection activeCell="Q1" sqref="Q1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75</v>
      </c>
      <c r="B2" s="16" t="s">
        <v>80</v>
      </c>
      <c r="C2" s="17">
        <v>44360</v>
      </c>
      <c r="D2" s="18" t="s">
        <v>53</v>
      </c>
      <c r="E2" s="19">
        <v>130</v>
      </c>
      <c r="F2" s="19">
        <v>174</v>
      </c>
      <c r="G2" s="19">
        <v>165</v>
      </c>
      <c r="H2" s="19">
        <v>183</v>
      </c>
      <c r="I2" s="19"/>
      <c r="J2" s="19"/>
      <c r="K2" s="20">
        <v>4</v>
      </c>
      <c r="L2" s="20">
        <v>652</v>
      </c>
      <c r="M2" s="21">
        <v>163</v>
      </c>
      <c r="N2" s="22">
        <v>5</v>
      </c>
      <c r="O2" s="23">
        <v>168</v>
      </c>
    </row>
    <row r="5" spans="1:17" x14ac:dyDescent="0.3">
      <c r="K5" s="7">
        <f>SUM(K2:K4)</f>
        <v>4</v>
      </c>
      <c r="L5" s="7">
        <f>SUM(L2:L4)</f>
        <v>652</v>
      </c>
      <c r="M5" s="12">
        <f>SUM(L5/K5)</f>
        <v>163</v>
      </c>
      <c r="N5" s="7">
        <f>SUM(N2:N4)</f>
        <v>5</v>
      </c>
      <c r="O5" s="12">
        <f>SUM(M5+N5)</f>
        <v>168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_2_3_1"/>
    <protectedRange algorithmName="SHA-512" hashValue="ON39YdpmFHfN9f47KpiRvqrKx0V9+erV1CNkpWzYhW/Qyc6aT8rEyCrvauWSYGZK2ia3o7vd3akF07acHAFpOA==" saltValue="yVW9XmDwTqEnmpSGai0KYg==" spinCount="100000" sqref="D2" name="Range1_1_1_2_1_1"/>
    <protectedRange algorithmName="SHA-512" hashValue="ON39YdpmFHfN9f47KpiRvqrKx0V9+erV1CNkpWzYhW/Qyc6aT8rEyCrvauWSYGZK2ia3o7vd3akF07acHAFpOA==" saltValue="yVW9XmDwTqEnmpSGai0KYg==" spinCount="100000" sqref="E2:J2" name="Range1_4_3_1"/>
  </protectedRanges>
  <conditionalFormatting sqref="F2">
    <cfRule type="top10" dxfId="246" priority="5" rank="1"/>
  </conditionalFormatting>
  <conditionalFormatting sqref="H2">
    <cfRule type="top10" dxfId="245" priority="4" rank="1"/>
  </conditionalFormatting>
  <conditionalFormatting sqref="G2">
    <cfRule type="top10" dxfId="244" priority="2" rank="1"/>
  </conditionalFormatting>
  <conditionalFormatting sqref="I2">
    <cfRule type="top10" dxfId="243" priority="3" rank="1"/>
  </conditionalFormatting>
  <conditionalFormatting sqref="J2">
    <cfRule type="top10" dxfId="242" priority="1" rank="1"/>
  </conditionalFormatting>
  <conditionalFormatting sqref="E2">
    <cfRule type="top10" dxfId="241" priority="6" rank="1"/>
  </conditionalFormatting>
  <hyperlinks>
    <hyperlink ref="Q1" location="'National 2021 Rankings'!A1" display="Return to Rankings" xr:uid="{58523998-F9E5-467B-9C59-9B772F0CBDF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FFA07B-2FF2-4D41-9037-0603B899559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B2F3A-65EB-4190-9A65-B3B2FE3EEE12}">
  <dimension ref="A1:Q12"/>
  <sheetViews>
    <sheetView workbookViewId="0">
      <selection activeCell="A10" sqref="A10:O10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48</v>
      </c>
      <c r="B2" s="16" t="s">
        <v>49</v>
      </c>
      <c r="C2" s="17">
        <v>44292</v>
      </c>
      <c r="D2" s="18" t="s">
        <v>50</v>
      </c>
      <c r="E2" s="19">
        <v>164</v>
      </c>
      <c r="F2" s="19">
        <v>159</v>
      </c>
      <c r="G2" s="19">
        <v>151</v>
      </c>
      <c r="H2" s="19"/>
      <c r="I2" s="19"/>
      <c r="J2" s="19"/>
      <c r="K2" s="20">
        <v>3</v>
      </c>
      <c r="L2" s="20">
        <v>474</v>
      </c>
      <c r="M2" s="21">
        <v>158</v>
      </c>
      <c r="N2" s="22">
        <v>5</v>
      </c>
      <c r="O2" s="23">
        <v>163</v>
      </c>
    </row>
    <row r="3" spans="1:17" x14ac:dyDescent="0.3">
      <c r="A3" s="15" t="s">
        <v>48</v>
      </c>
      <c r="B3" s="16" t="s">
        <v>49</v>
      </c>
      <c r="C3" s="17">
        <v>44320</v>
      </c>
      <c r="D3" s="18" t="s">
        <v>50</v>
      </c>
      <c r="E3" s="19">
        <v>171</v>
      </c>
      <c r="F3" s="19">
        <v>177</v>
      </c>
      <c r="G3" s="19">
        <v>177</v>
      </c>
      <c r="H3" s="19"/>
      <c r="I3" s="19"/>
      <c r="J3" s="19"/>
      <c r="K3" s="20">
        <v>3</v>
      </c>
      <c r="L3" s="20">
        <v>525</v>
      </c>
      <c r="M3" s="21">
        <v>175</v>
      </c>
      <c r="N3" s="22">
        <v>5</v>
      </c>
      <c r="O3" s="23">
        <v>180</v>
      </c>
    </row>
    <row r="4" spans="1:17" x14ac:dyDescent="0.3">
      <c r="A4" s="15" t="s">
        <v>48</v>
      </c>
      <c r="B4" s="16" t="s">
        <v>49</v>
      </c>
      <c r="C4" s="17">
        <v>44348</v>
      </c>
      <c r="D4" s="18" t="s">
        <v>50</v>
      </c>
      <c r="E4" s="19">
        <v>174</v>
      </c>
      <c r="F4" s="19">
        <v>164</v>
      </c>
      <c r="G4" s="19">
        <v>167</v>
      </c>
      <c r="H4" s="19"/>
      <c r="I4" s="19"/>
      <c r="J4" s="19"/>
      <c r="K4" s="20">
        <v>3</v>
      </c>
      <c r="L4" s="20">
        <v>505</v>
      </c>
      <c r="M4" s="21">
        <v>168.33333333333334</v>
      </c>
      <c r="N4" s="22">
        <v>5</v>
      </c>
      <c r="O4" s="23">
        <v>173.33333333333334</v>
      </c>
    </row>
    <row r="5" spans="1:17" x14ac:dyDescent="0.3">
      <c r="A5" s="15" t="s">
        <v>48</v>
      </c>
      <c r="B5" s="16" t="s">
        <v>49</v>
      </c>
      <c r="C5" s="17">
        <v>44383</v>
      </c>
      <c r="D5" s="18" t="s">
        <v>50</v>
      </c>
      <c r="E5" s="19">
        <v>167</v>
      </c>
      <c r="F5" s="19">
        <v>174</v>
      </c>
      <c r="G5" s="19">
        <v>165</v>
      </c>
      <c r="H5" s="19"/>
      <c r="I5" s="19"/>
      <c r="J5" s="19"/>
      <c r="K5" s="20">
        <v>3</v>
      </c>
      <c r="L5" s="20">
        <v>506</v>
      </c>
      <c r="M5" s="21">
        <v>168.66666666666666</v>
      </c>
      <c r="N5" s="22">
        <v>5</v>
      </c>
      <c r="O5" s="23">
        <v>173.66666666666666</v>
      </c>
    </row>
    <row r="6" spans="1:17" x14ac:dyDescent="0.3">
      <c r="A6" s="15" t="s">
        <v>48</v>
      </c>
      <c r="B6" s="16" t="s">
        <v>49</v>
      </c>
      <c r="C6" s="17">
        <v>44395</v>
      </c>
      <c r="D6" s="18" t="s">
        <v>50</v>
      </c>
      <c r="E6" s="19">
        <v>173</v>
      </c>
      <c r="F6" s="19">
        <v>154</v>
      </c>
      <c r="G6" s="19">
        <v>175</v>
      </c>
      <c r="H6" s="19">
        <v>165</v>
      </c>
      <c r="I6" s="19">
        <v>165</v>
      </c>
      <c r="J6" s="19">
        <v>171</v>
      </c>
      <c r="K6" s="20">
        <v>6</v>
      </c>
      <c r="L6" s="20">
        <v>1003</v>
      </c>
      <c r="M6" s="21">
        <v>167.16666666666666</v>
      </c>
      <c r="N6" s="22">
        <v>10</v>
      </c>
      <c r="O6" s="23">
        <v>177.16666666666666</v>
      </c>
    </row>
    <row r="7" spans="1:17" x14ac:dyDescent="0.3">
      <c r="A7" s="15" t="s">
        <v>48</v>
      </c>
      <c r="B7" s="16" t="s">
        <v>49</v>
      </c>
      <c r="C7" s="17">
        <v>44411</v>
      </c>
      <c r="D7" s="18" t="s">
        <v>50</v>
      </c>
      <c r="E7" s="19">
        <v>178</v>
      </c>
      <c r="F7" s="19">
        <v>174</v>
      </c>
      <c r="G7" s="19">
        <v>168</v>
      </c>
      <c r="H7" s="19"/>
      <c r="I7" s="19"/>
      <c r="J7" s="19"/>
      <c r="K7" s="20">
        <v>3</v>
      </c>
      <c r="L7" s="20">
        <v>520</v>
      </c>
      <c r="M7" s="21">
        <v>173.33333333333334</v>
      </c>
      <c r="N7" s="22">
        <v>5</v>
      </c>
      <c r="O7" s="23">
        <v>178.33333333333334</v>
      </c>
    </row>
    <row r="8" spans="1:17" x14ac:dyDescent="0.3">
      <c r="A8" s="15" t="s">
        <v>48</v>
      </c>
      <c r="B8" s="16" t="s">
        <v>49</v>
      </c>
      <c r="C8" s="17">
        <v>44446</v>
      </c>
      <c r="D8" s="18" t="s">
        <v>50</v>
      </c>
      <c r="E8" s="19">
        <v>183</v>
      </c>
      <c r="F8" s="19">
        <v>181</v>
      </c>
      <c r="G8" s="19">
        <v>180</v>
      </c>
      <c r="H8" s="19"/>
      <c r="I8" s="19"/>
      <c r="J8" s="19"/>
      <c r="K8" s="20">
        <v>3</v>
      </c>
      <c r="L8" s="20">
        <v>544</v>
      </c>
      <c r="M8" s="21">
        <v>181.33333333333334</v>
      </c>
      <c r="N8" s="22">
        <v>5</v>
      </c>
      <c r="O8" s="23">
        <v>186.33333333333334</v>
      </c>
    </row>
    <row r="9" spans="1:17" x14ac:dyDescent="0.3">
      <c r="A9" s="15" t="s">
        <v>48</v>
      </c>
      <c r="B9" s="16" t="s">
        <v>49</v>
      </c>
      <c r="C9" s="17">
        <v>44474</v>
      </c>
      <c r="D9" s="18" t="s">
        <v>50</v>
      </c>
      <c r="E9" s="19">
        <v>173</v>
      </c>
      <c r="F9" s="19">
        <v>161</v>
      </c>
      <c r="G9" s="19">
        <v>144</v>
      </c>
      <c r="H9" s="19"/>
      <c r="I9" s="19"/>
      <c r="J9" s="19"/>
      <c r="K9" s="20">
        <v>3</v>
      </c>
      <c r="L9" s="20">
        <v>478</v>
      </c>
      <c r="M9" s="21">
        <v>159.33333333333334</v>
      </c>
      <c r="N9" s="22">
        <v>5</v>
      </c>
      <c r="O9" s="23">
        <v>164.33333333333334</v>
      </c>
    </row>
    <row r="10" spans="1:17" x14ac:dyDescent="0.3">
      <c r="A10" s="15" t="s">
        <v>48</v>
      </c>
      <c r="B10" s="16" t="s">
        <v>49</v>
      </c>
      <c r="C10" s="17">
        <v>44493</v>
      </c>
      <c r="D10" s="18" t="s">
        <v>62</v>
      </c>
      <c r="E10" s="19">
        <v>177</v>
      </c>
      <c r="F10" s="19">
        <v>174</v>
      </c>
      <c r="G10" s="19">
        <v>167</v>
      </c>
      <c r="H10" s="19">
        <v>172</v>
      </c>
      <c r="I10" s="19"/>
      <c r="J10" s="19"/>
      <c r="K10" s="20">
        <v>4</v>
      </c>
      <c r="L10" s="20">
        <v>690</v>
      </c>
      <c r="M10" s="21">
        <v>172.5</v>
      </c>
      <c r="N10" s="22">
        <v>5</v>
      </c>
      <c r="O10" s="23">
        <v>177.5</v>
      </c>
    </row>
    <row r="12" spans="1:17" x14ac:dyDescent="0.3">
      <c r="K12" s="7">
        <f>SUM(K2:K11)</f>
        <v>31</v>
      </c>
      <c r="L12" s="7">
        <f>SUM(L2:L11)</f>
        <v>5245</v>
      </c>
      <c r="M12" s="12">
        <f>SUM(L12/K12)</f>
        <v>169.19354838709677</v>
      </c>
      <c r="N12" s="7">
        <f>SUM(N2:N11)</f>
        <v>50</v>
      </c>
      <c r="O12" s="12">
        <f>SUM(M12+N12)</f>
        <v>219.19354838709677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_2_1_1"/>
    <protectedRange algorithmName="SHA-512" hashValue="ON39YdpmFHfN9f47KpiRvqrKx0V9+erV1CNkpWzYhW/Qyc6aT8rEyCrvauWSYGZK2ia3o7vd3akF07acHAFpOA==" saltValue="yVW9XmDwTqEnmpSGai0KYg==" spinCount="100000" sqref="D2" name="Range1_1_1_2_1"/>
    <protectedRange algorithmName="SHA-512" hashValue="ON39YdpmFHfN9f47KpiRvqrKx0V9+erV1CNkpWzYhW/Qyc6aT8rEyCrvauWSYGZK2ia3o7vd3akF07acHAFpOA==" saltValue="yVW9XmDwTqEnmpSGai0KYg==" spinCount="100000" sqref="E2:J2" name="Range1_4_2"/>
    <protectedRange algorithmName="SHA-512" hashValue="ON39YdpmFHfN9f47KpiRvqrKx0V9+erV1CNkpWzYhW/Qyc6aT8rEyCrvauWSYGZK2ia3o7vd3akF07acHAFpOA==" saltValue="yVW9XmDwTqEnmpSGai0KYg==" spinCount="100000" sqref="B3:C3" name="Range1_1_2_2_2"/>
    <protectedRange algorithmName="SHA-512" hashValue="ON39YdpmFHfN9f47KpiRvqrKx0V9+erV1CNkpWzYhW/Qyc6aT8rEyCrvauWSYGZK2ia3o7vd3akF07acHAFpOA==" saltValue="yVW9XmDwTqEnmpSGai0KYg==" spinCount="100000" sqref="D3" name="Range1_1_1_2_1_2"/>
    <protectedRange algorithmName="SHA-512" hashValue="ON39YdpmFHfN9f47KpiRvqrKx0V9+erV1CNkpWzYhW/Qyc6aT8rEyCrvauWSYGZK2ia3o7vd3akF07acHAFpOA==" saltValue="yVW9XmDwTqEnmpSGai0KYg==" spinCount="100000" sqref="E3:J3" name="Range1_4_2_3"/>
    <protectedRange algorithmName="SHA-512" hashValue="ON39YdpmFHfN9f47KpiRvqrKx0V9+erV1CNkpWzYhW/Qyc6aT8rEyCrvauWSYGZK2ia3o7vd3akF07acHAFpOA==" saltValue="yVW9XmDwTqEnmpSGai0KYg==" spinCount="100000" sqref="B4:C4" name="Range1_1_2_2_1"/>
    <protectedRange algorithmName="SHA-512" hashValue="ON39YdpmFHfN9f47KpiRvqrKx0V9+erV1CNkpWzYhW/Qyc6aT8rEyCrvauWSYGZK2ia3o7vd3akF07acHAFpOA==" saltValue="yVW9XmDwTqEnmpSGai0KYg==" spinCount="100000" sqref="D4" name="Range1_1_1_2_1_1"/>
    <protectedRange algorithmName="SHA-512" hashValue="ON39YdpmFHfN9f47KpiRvqrKx0V9+erV1CNkpWzYhW/Qyc6aT8rEyCrvauWSYGZK2ia3o7vd3akF07acHAFpOA==" saltValue="yVW9XmDwTqEnmpSGai0KYg==" spinCount="100000" sqref="E4:J4" name="Range1_4_2_2"/>
    <protectedRange algorithmName="SHA-512" hashValue="ON39YdpmFHfN9f47KpiRvqrKx0V9+erV1CNkpWzYhW/Qyc6aT8rEyCrvauWSYGZK2ia3o7vd3akF07acHAFpOA==" saltValue="yVW9XmDwTqEnmpSGai0KYg==" spinCount="100000" sqref="B5:C5" name="Range1_1_2_1_3"/>
    <protectedRange algorithmName="SHA-512" hashValue="ON39YdpmFHfN9f47KpiRvqrKx0V9+erV1CNkpWzYhW/Qyc6aT8rEyCrvauWSYGZK2ia3o7vd3akF07acHAFpOA==" saltValue="yVW9XmDwTqEnmpSGai0KYg==" spinCount="100000" sqref="D5" name="Range1_1_1_2_1_4"/>
    <protectedRange algorithmName="SHA-512" hashValue="ON39YdpmFHfN9f47KpiRvqrKx0V9+erV1CNkpWzYhW/Qyc6aT8rEyCrvauWSYGZK2ia3o7vd3akF07acHAFpOA==" saltValue="yVW9XmDwTqEnmpSGai0KYg==" spinCount="100000" sqref="E5:J5" name="Range1_4_1_2"/>
    <protectedRange algorithmName="SHA-512" hashValue="ON39YdpmFHfN9f47KpiRvqrKx0V9+erV1CNkpWzYhW/Qyc6aT8rEyCrvauWSYGZK2ia3o7vd3akF07acHAFpOA==" saltValue="yVW9XmDwTqEnmpSGai0KYg==" spinCount="100000" sqref="B7:C7" name="Range1_1_2_1_1_1"/>
    <protectedRange algorithmName="SHA-512" hashValue="ON39YdpmFHfN9f47KpiRvqrKx0V9+erV1CNkpWzYhW/Qyc6aT8rEyCrvauWSYGZK2ia3o7vd3akF07acHAFpOA==" saltValue="yVW9XmDwTqEnmpSGai0KYg==" spinCount="100000" sqref="D7" name="Range1_1_1_2_5"/>
    <protectedRange algorithmName="SHA-512" hashValue="ON39YdpmFHfN9f47KpiRvqrKx0V9+erV1CNkpWzYhW/Qyc6aT8rEyCrvauWSYGZK2ia3o7vd3akF07acHAFpOA==" saltValue="yVW9XmDwTqEnmpSGai0KYg==" spinCount="100000" sqref="E7:J7" name="Range1_4_1_1"/>
    <protectedRange algorithmName="SHA-512" hashValue="ON39YdpmFHfN9f47KpiRvqrKx0V9+erV1CNkpWzYhW/Qyc6aT8rEyCrvauWSYGZK2ia3o7vd3akF07acHAFpOA==" saltValue="yVW9XmDwTqEnmpSGai0KYg==" spinCount="100000" sqref="B8:C8" name="Range1_1_2_1_1_1_1"/>
    <protectedRange algorithmName="SHA-512" hashValue="ON39YdpmFHfN9f47KpiRvqrKx0V9+erV1CNkpWzYhW/Qyc6aT8rEyCrvauWSYGZK2ia3o7vd3akF07acHAFpOA==" saltValue="yVW9XmDwTqEnmpSGai0KYg==" spinCount="100000" sqref="D8" name="Range1_1_1_2_1_3"/>
    <protectedRange algorithmName="SHA-512" hashValue="ON39YdpmFHfN9f47KpiRvqrKx0V9+erV1CNkpWzYhW/Qyc6aT8rEyCrvauWSYGZK2ia3o7vd3akF07acHAFpOA==" saltValue="yVW9XmDwTqEnmpSGai0KYg==" spinCount="100000" sqref="E8:J8" name="Range1_4_1_1_1"/>
    <protectedRange algorithmName="SHA-512" hashValue="ON39YdpmFHfN9f47KpiRvqrKx0V9+erV1CNkpWzYhW/Qyc6aT8rEyCrvauWSYGZK2ia3o7vd3akF07acHAFpOA==" saltValue="yVW9XmDwTqEnmpSGai0KYg==" spinCount="100000" sqref="B6:C6" name="Range1_1_2_2_4"/>
    <protectedRange algorithmName="SHA-512" hashValue="ON39YdpmFHfN9f47KpiRvqrKx0V9+erV1CNkpWzYhW/Qyc6aT8rEyCrvauWSYGZK2ia3o7vd3akF07acHAFpOA==" saltValue="yVW9XmDwTqEnmpSGai0KYg==" spinCount="100000" sqref="D6" name="Range1_1_1_2_1_5"/>
    <protectedRange algorithmName="SHA-512" hashValue="ON39YdpmFHfN9f47KpiRvqrKx0V9+erV1CNkpWzYhW/Qyc6aT8rEyCrvauWSYGZK2ia3o7vd3akF07acHAFpOA==" saltValue="yVW9XmDwTqEnmpSGai0KYg==" spinCount="100000" sqref="E6:J6" name="Range1_4_2_5"/>
    <protectedRange algorithmName="SHA-512" hashValue="ON39YdpmFHfN9f47KpiRvqrKx0V9+erV1CNkpWzYhW/Qyc6aT8rEyCrvauWSYGZK2ia3o7vd3akF07acHAFpOA==" saltValue="yVW9XmDwTqEnmpSGai0KYg==" spinCount="100000" sqref="B9:C9" name="Range1_1_2_1_2"/>
    <protectedRange algorithmName="SHA-512" hashValue="ON39YdpmFHfN9f47KpiRvqrKx0V9+erV1CNkpWzYhW/Qyc6aT8rEyCrvauWSYGZK2ia3o7vd3akF07acHAFpOA==" saltValue="yVW9XmDwTqEnmpSGai0KYg==" spinCount="100000" sqref="D9" name="Range1_1_1_2_4"/>
    <protectedRange algorithmName="SHA-512" hashValue="ON39YdpmFHfN9f47KpiRvqrKx0V9+erV1CNkpWzYhW/Qyc6aT8rEyCrvauWSYGZK2ia3o7vd3akF07acHAFpOA==" saltValue="yVW9XmDwTqEnmpSGai0KYg==" spinCount="100000" sqref="E9:J9" name="Range1_4_1_2_1"/>
    <protectedRange algorithmName="SHA-512" hashValue="ON39YdpmFHfN9f47KpiRvqrKx0V9+erV1CNkpWzYhW/Qyc6aT8rEyCrvauWSYGZK2ia3o7vd3akF07acHAFpOA==" saltValue="yVW9XmDwTqEnmpSGai0KYg==" spinCount="100000" sqref="I10:J10 B10:C10" name="Range1_81"/>
    <protectedRange algorithmName="SHA-512" hashValue="ON39YdpmFHfN9f47KpiRvqrKx0V9+erV1CNkpWzYhW/Qyc6aT8rEyCrvauWSYGZK2ia3o7vd3akF07acHAFpOA==" saltValue="yVW9XmDwTqEnmpSGai0KYg==" spinCount="100000" sqref="D10" name="Range1_1_71"/>
    <protectedRange algorithmName="SHA-512" hashValue="ON39YdpmFHfN9f47KpiRvqrKx0V9+erV1CNkpWzYhW/Qyc6aT8rEyCrvauWSYGZK2ia3o7vd3akF07acHAFpOA==" saltValue="yVW9XmDwTqEnmpSGai0KYg==" spinCount="100000" sqref="E10:H10" name="Range1_3_23"/>
  </protectedRanges>
  <conditionalFormatting sqref="E2">
    <cfRule type="top10" dxfId="240" priority="50" rank="1"/>
  </conditionalFormatting>
  <conditionalFormatting sqref="F2">
    <cfRule type="top10" dxfId="239" priority="51" rank="1"/>
  </conditionalFormatting>
  <conditionalFormatting sqref="G2">
    <cfRule type="top10" dxfId="238" priority="52" rank="1"/>
  </conditionalFormatting>
  <conditionalFormatting sqref="H2">
    <cfRule type="top10" dxfId="237" priority="53" rank="1"/>
  </conditionalFormatting>
  <conditionalFormatting sqref="I2">
    <cfRule type="top10" dxfId="236" priority="54" rank="1"/>
  </conditionalFormatting>
  <conditionalFormatting sqref="J2">
    <cfRule type="top10" dxfId="235" priority="55" rank="1"/>
  </conditionalFormatting>
  <conditionalFormatting sqref="E3">
    <cfRule type="top10" dxfId="234" priority="44" rank="1"/>
  </conditionalFormatting>
  <conditionalFormatting sqref="F3">
    <cfRule type="top10" dxfId="233" priority="45" rank="1"/>
  </conditionalFormatting>
  <conditionalFormatting sqref="G3">
    <cfRule type="top10" dxfId="232" priority="46" rank="1"/>
  </conditionalFormatting>
  <conditionalFormatting sqref="H3">
    <cfRule type="top10" dxfId="231" priority="47" rank="1"/>
  </conditionalFormatting>
  <conditionalFormatting sqref="I3">
    <cfRule type="top10" dxfId="230" priority="48" rank="1"/>
  </conditionalFormatting>
  <conditionalFormatting sqref="J3">
    <cfRule type="top10" dxfId="229" priority="49" rank="1"/>
  </conditionalFormatting>
  <conditionalFormatting sqref="E4">
    <cfRule type="top10" dxfId="228" priority="38" rank="1"/>
  </conditionalFormatting>
  <conditionalFormatting sqref="F4">
    <cfRule type="top10" dxfId="227" priority="39" rank="1"/>
  </conditionalFormatting>
  <conditionalFormatting sqref="G4">
    <cfRule type="top10" dxfId="226" priority="40" rank="1"/>
  </conditionalFormatting>
  <conditionalFormatting sqref="H4">
    <cfRule type="top10" dxfId="225" priority="41" rank="1"/>
  </conditionalFormatting>
  <conditionalFormatting sqref="I4">
    <cfRule type="top10" dxfId="224" priority="42" rank="1"/>
  </conditionalFormatting>
  <conditionalFormatting sqref="J4">
    <cfRule type="top10" dxfId="223" priority="43" rank="1"/>
  </conditionalFormatting>
  <conditionalFormatting sqref="E5">
    <cfRule type="top10" dxfId="222" priority="32" rank="1"/>
  </conditionalFormatting>
  <conditionalFormatting sqref="F5">
    <cfRule type="top10" dxfId="221" priority="33" rank="1"/>
  </conditionalFormatting>
  <conditionalFormatting sqref="G5">
    <cfRule type="top10" dxfId="220" priority="34" rank="1"/>
  </conditionalFormatting>
  <conditionalFormatting sqref="H5">
    <cfRule type="top10" dxfId="219" priority="35" rank="1"/>
  </conditionalFormatting>
  <conditionalFormatting sqref="I5">
    <cfRule type="top10" dxfId="218" priority="36" rank="1"/>
  </conditionalFormatting>
  <conditionalFormatting sqref="J5">
    <cfRule type="top10" dxfId="217" priority="37" rank="1"/>
  </conditionalFormatting>
  <conditionalFormatting sqref="E7">
    <cfRule type="top10" dxfId="216" priority="26" rank="1"/>
  </conditionalFormatting>
  <conditionalFormatting sqref="F7">
    <cfRule type="top10" dxfId="215" priority="27" rank="1"/>
  </conditionalFormatting>
  <conditionalFormatting sqref="G7">
    <cfRule type="top10" dxfId="214" priority="28" rank="1"/>
  </conditionalFormatting>
  <conditionalFormatting sqref="H7">
    <cfRule type="top10" dxfId="213" priority="29" rank="1"/>
  </conditionalFormatting>
  <conditionalFormatting sqref="I7">
    <cfRule type="top10" dxfId="212" priority="30" rank="1"/>
  </conditionalFormatting>
  <conditionalFormatting sqref="J7">
    <cfRule type="top10" dxfId="211" priority="31" rank="1"/>
  </conditionalFormatting>
  <conditionalFormatting sqref="E8">
    <cfRule type="top10" dxfId="210" priority="20" rank="1"/>
  </conditionalFormatting>
  <conditionalFormatting sqref="F8">
    <cfRule type="top10" dxfId="209" priority="21" rank="1"/>
  </conditionalFormatting>
  <conditionalFormatting sqref="G8">
    <cfRule type="top10" dxfId="208" priority="22" rank="1"/>
  </conditionalFormatting>
  <conditionalFormatting sqref="H8">
    <cfRule type="top10" dxfId="207" priority="23" rank="1"/>
  </conditionalFormatting>
  <conditionalFormatting sqref="I8">
    <cfRule type="top10" dxfId="206" priority="24" rank="1"/>
  </conditionalFormatting>
  <conditionalFormatting sqref="J8">
    <cfRule type="top10" dxfId="205" priority="25" rank="1"/>
  </conditionalFormatting>
  <conditionalFormatting sqref="E6">
    <cfRule type="top10" dxfId="204" priority="14" rank="1"/>
  </conditionalFormatting>
  <conditionalFormatting sqref="F6">
    <cfRule type="top10" dxfId="203" priority="15" rank="1"/>
  </conditionalFormatting>
  <conditionalFormatting sqref="G6">
    <cfRule type="top10" dxfId="202" priority="16" rank="1"/>
  </conditionalFormatting>
  <conditionalFormatting sqref="H6">
    <cfRule type="top10" dxfId="201" priority="17" rank="1"/>
  </conditionalFormatting>
  <conditionalFormatting sqref="I6">
    <cfRule type="top10" dxfId="200" priority="18" rank="1"/>
  </conditionalFormatting>
  <conditionalFormatting sqref="J6">
    <cfRule type="top10" dxfId="199" priority="19" rank="1"/>
  </conditionalFormatting>
  <conditionalFormatting sqref="E9">
    <cfRule type="top10" dxfId="198" priority="8" rank="1"/>
  </conditionalFormatting>
  <conditionalFormatting sqref="F9">
    <cfRule type="top10" dxfId="197" priority="9" rank="1"/>
  </conditionalFormatting>
  <conditionalFormatting sqref="G9">
    <cfRule type="top10" dxfId="196" priority="10" rank="1"/>
  </conditionalFormatting>
  <conditionalFormatting sqref="H9">
    <cfRule type="top10" dxfId="195" priority="11" rank="1"/>
  </conditionalFormatting>
  <conditionalFormatting sqref="I9">
    <cfRule type="top10" dxfId="194" priority="12" rank="1"/>
  </conditionalFormatting>
  <conditionalFormatting sqref="J9">
    <cfRule type="top10" dxfId="193" priority="13" rank="1"/>
  </conditionalFormatting>
  <conditionalFormatting sqref="F10">
    <cfRule type="top10" dxfId="192" priority="1" rank="1"/>
  </conditionalFormatting>
  <conditionalFormatting sqref="I10">
    <cfRule type="top10" dxfId="191" priority="2" rank="1"/>
    <cfRule type="top10" dxfId="190" priority="3" rank="1"/>
  </conditionalFormatting>
  <conditionalFormatting sqref="E10">
    <cfRule type="top10" dxfId="189" priority="4" rank="1"/>
  </conditionalFormatting>
  <conditionalFormatting sqref="G10">
    <cfRule type="top10" dxfId="188" priority="5" rank="1"/>
  </conditionalFormatting>
  <conditionalFormatting sqref="H10">
    <cfRule type="top10" dxfId="187" priority="6" rank="1"/>
  </conditionalFormatting>
  <conditionalFormatting sqref="J10">
    <cfRule type="top10" dxfId="186" priority="7" rank="1"/>
  </conditionalFormatting>
  <hyperlinks>
    <hyperlink ref="Q1" location="'National 2021 Rankings'!A1" display="Return to Rankings" xr:uid="{4B7D8247-AC97-4541-99A7-BEEE91FCC8D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A9683A-FC40-48A7-A9CA-B5A69D99D61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C5FD9-7559-424B-B1F3-B5648F5FE7F1}">
  <dimension ref="A1:Q5"/>
  <sheetViews>
    <sheetView workbookViewId="0">
      <selection activeCell="Q1" sqref="Q1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37</v>
      </c>
      <c r="B2" s="16" t="s">
        <v>66</v>
      </c>
      <c r="C2" s="17">
        <v>44311</v>
      </c>
      <c r="D2" s="18" t="s">
        <v>62</v>
      </c>
      <c r="E2" s="19">
        <v>183</v>
      </c>
      <c r="F2" s="19">
        <v>185</v>
      </c>
      <c r="G2" s="19">
        <v>186</v>
      </c>
      <c r="H2" s="19">
        <v>181</v>
      </c>
      <c r="I2" s="19"/>
      <c r="J2" s="19"/>
      <c r="K2" s="20">
        <v>4</v>
      </c>
      <c r="L2" s="20">
        <v>735</v>
      </c>
      <c r="M2" s="21">
        <v>183.75</v>
      </c>
      <c r="N2" s="22">
        <v>5</v>
      </c>
      <c r="O2" s="23">
        <v>188.75</v>
      </c>
    </row>
    <row r="5" spans="1:17" x14ac:dyDescent="0.3">
      <c r="K5" s="7">
        <f>SUM(K2:K4)</f>
        <v>4</v>
      </c>
      <c r="L5" s="7">
        <f>SUM(L2:L4)</f>
        <v>735</v>
      </c>
      <c r="M5" s="12">
        <f>SUM(L5/K5)</f>
        <v>183.75</v>
      </c>
      <c r="N5" s="7">
        <f>SUM(N2:N4)</f>
        <v>5</v>
      </c>
      <c r="O5" s="12">
        <f>SUM(M5+N5)</f>
        <v>188.75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_2_5"/>
    <protectedRange algorithmName="SHA-512" hashValue="ON39YdpmFHfN9f47KpiRvqrKx0V9+erV1CNkpWzYhW/Qyc6aT8rEyCrvauWSYGZK2ia3o7vd3akF07acHAFpOA==" saltValue="yVW9XmDwTqEnmpSGai0KYg==" spinCount="100000" sqref="D2" name="Range1_1_1_2_3"/>
    <protectedRange algorithmName="SHA-512" hashValue="ON39YdpmFHfN9f47KpiRvqrKx0V9+erV1CNkpWzYhW/Qyc6aT8rEyCrvauWSYGZK2ia3o7vd3akF07acHAFpOA==" saltValue="yVW9XmDwTqEnmpSGai0KYg==" spinCount="100000" sqref="E2:J2" name="Range1_4_2"/>
  </protectedRanges>
  <conditionalFormatting sqref="E2">
    <cfRule type="top10" dxfId="185" priority="6" rank="1"/>
  </conditionalFormatting>
  <conditionalFormatting sqref="F2">
    <cfRule type="top10" dxfId="184" priority="5" rank="1"/>
  </conditionalFormatting>
  <conditionalFormatting sqref="G2">
    <cfRule type="top10" dxfId="183" priority="4" rank="1"/>
  </conditionalFormatting>
  <conditionalFormatting sqref="H2">
    <cfRule type="top10" dxfId="182" priority="3" rank="1"/>
  </conditionalFormatting>
  <conditionalFormatting sqref="I2">
    <cfRule type="top10" dxfId="181" priority="2" rank="1"/>
  </conditionalFormatting>
  <conditionalFormatting sqref="J2">
    <cfRule type="top10" dxfId="180" priority="1" rank="1"/>
  </conditionalFormatting>
  <hyperlinks>
    <hyperlink ref="Q1" location="'National 2021 Rankings'!A1" display="Return to Rankings" xr:uid="{5861A5F7-C364-4D10-9964-F9C37495065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7FAB6F-79D8-4D5A-85CC-EBE0281B849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0ACF2-6FBC-4D1B-8F3B-4F330913B642}">
  <dimension ref="A1:Q5"/>
  <sheetViews>
    <sheetView workbookViewId="0">
      <selection activeCell="A2" sqref="A2:O2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37</v>
      </c>
      <c r="B2" s="16" t="s">
        <v>107</v>
      </c>
      <c r="C2" s="17">
        <v>44513</v>
      </c>
      <c r="D2" s="18" t="s">
        <v>70</v>
      </c>
      <c r="E2" s="19">
        <v>178</v>
      </c>
      <c r="F2" s="19">
        <v>175</v>
      </c>
      <c r="G2" s="19">
        <v>186</v>
      </c>
      <c r="H2" s="19">
        <v>189</v>
      </c>
      <c r="I2" s="19"/>
      <c r="J2" s="19"/>
      <c r="K2" s="20">
        <v>4</v>
      </c>
      <c r="L2" s="20">
        <v>728</v>
      </c>
      <c r="M2" s="21">
        <v>182</v>
      </c>
      <c r="N2" s="22">
        <v>6</v>
      </c>
      <c r="O2" s="23">
        <v>188</v>
      </c>
    </row>
    <row r="5" spans="1:17" x14ac:dyDescent="0.3">
      <c r="K5" s="7">
        <f>SUM(K2:K4)</f>
        <v>4</v>
      </c>
      <c r="L5" s="7">
        <f>SUM(L2:L4)</f>
        <v>728</v>
      </c>
      <c r="M5" s="12">
        <f>SUM(L5/K5)</f>
        <v>182</v>
      </c>
      <c r="N5" s="7">
        <f>SUM(N2:N4)</f>
        <v>6</v>
      </c>
      <c r="O5" s="12">
        <f>SUM(M5+N5)</f>
        <v>188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6_1_1_10"/>
    <protectedRange algorithmName="SHA-512" hashValue="ON39YdpmFHfN9f47KpiRvqrKx0V9+erV1CNkpWzYhW/Qyc6aT8rEyCrvauWSYGZK2ia3o7vd3akF07acHAFpOA==" saltValue="yVW9XmDwTqEnmpSGai0KYg==" spinCount="100000" sqref="D2" name="Range1_1_6_1_1_11"/>
  </protectedRanges>
  <conditionalFormatting sqref="E2">
    <cfRule type="top10" dxfId="173" priority="6" rank="1"/>
  </conditionalFormatting>
  <conditionalFormatting sqref="F2">
    <cfRule type="top10" dxfId="172" priority="5" rank="1"/>
  </conditionalFormatting>
  <conditionalFormatting sqref="G2">
    <cfRule type="top10" dxfId="171" priority="4" rank="1"/>
  </conditionalFormatting>
  <conditionalFormatting sqref="H2">
    <cfRule type="top10" dxfId="170" priority="3" rank="1"/>
  </conditionalFormatting>
  <conditionalFormatting sqref="I2">
    <cfRule type="top10" dxfId="169" priority="2" rank="1"/>
  </conditionalFormatting>
  <conditionalFormatting sqref="J2">
    <cfRule type="top10" dxfId="168" priority="1" rank="1"/>
  </conditionalFormatting>
  <hyperlinks>
    <hyperlink ref="Q1" location="'National 2021 Rankings'!A1" display="Return to Rankings" xr:uid="{A7EF151B-7F7D-4C16-82ED-1B3CABEBCEB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1DDA50-CE74-4639-B0A6-3CE1961D8F8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E23B3-E7A0-45DA-AD98-73E3E474183C}">
  <dimension ref="A1:Q32"/>
  <sheetViews>
    <sheetView workbookViewId="0">
      <selection activeCell="Q1" sqref="Q1"/>
    </sheetView>
  </sheetViews>
  <sheetFormatPr defaultRowHeight="14.4" x14ac:dyDescent="0.3"/>
  <cols>
    <col min="1" max="1" width="27.33203125" customWidth="1"/>
    <col min="2" max="2" width="17.3320312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28</v>
      </c>
      <c r="B2" s="16" t="s">
        <v>25</v>
      </c>
      <c r="C2" s="17">
        <v>44212</v>
      </c>
      <c r="D2" s="18" t="s">
        <v>33</v>
      </c>
      <c r="E2" s="19">
        <v>190</v>
      </c>
      <c r="F2" s="19">
        <v>176</v>
      </c>
      <c r="G2" s="19">
        <v>185</v>
      </c>
      <c r="H2" s="19">
        <v>185</v>
      </c>
      <c r="I2" s="19"/>
      <c r="J2" s="19"/>
      <c r="K2" s="20">
        <v>4</v>
      </c>
      <c r="L2" s="20">
        <v>736</v>
      </c>
      <c r="M2" s="21">
        <v>184</v>
      </c>
      <c r="N2" s="22">
        <v>5</v>
      </c>
      <c r="O2" s="23">
        <v>189</v>
      </c>
    </row>
    <row r="3" spans="1:17" x14ac:dyDescent="0.3">
      <c r="A3" s="15" t="s">
        <v>28</v>
      </c>
      <c r="B3" s="16" t="s">
        <v>25</v>
      </c>
      <c r="C3" s="17">
        <v>44213</v>
      </c>
      <c r="D3" s="18" t="s">
        <v>20</v>
      </c>
      <c r="E3" s="19">
        <v>194</v>
      </c>
      <c r="F3" s="19">
        <v>190</v>
      </c>
      <c r="G3" s="19">
        <v>187</v>
      </c>
      <c r="H3" s="19">
        <v>186</v>
      </c>
      <c r="I3" s="19"/>
      <c r="J3" s="19"/>
      <c r="K3" s="20">
        <v>4</v>
      </c>
      <c r="L3" s="20">
        <v>757</v>
      </c>
      <c r="M3" s="21">
        <v>189.25</v>
      </c>
      <c r="N3" s="22">
        <v>5</v>
      </c>
      <c r="O3" s="23">
        <v>194.25</v>
      </c>
    </row>
    <row r="4" spans="1:17" x14ac:dyDescent="0.3">
      <c r="A4" s="15" t="s">
        <v>28</v>
      </c>
      <c r="B4" s="16" t="s">
        <v>25</v>
      </c>
      <c r="C4" s="17">
        <v>44247</v>
      </c>
      <c r="D4" s="18" t="s">
        <v>33</v>
      </c>
      <c r="E4" s="19">
        <v>193</v>
      </c>
      <c r="F4" s="19">
        <v>192</v>
      </c>
      <c r="G4" s="19">
        <v>195</v>
      </c>
      <c r="H4" s="19">
        <v>195</v>
      </c>
      <c r="I4" s="19"/>
      <c r="J4" s="19"/>
      <c r="K4" s="20">
        <v>4</v>
      </c>
      <c r="L4" s="20">
        <v>775</v>
      </c>
      <c r="M4" s="21">
        <v>193.75</v>
      </c>
      <c r="N4" s="22">
        <v>5</v>
      </c>
      <c r="O4" s="23">
        <v>198.75</v>
      </c>
    </row>
    <row r="5" spans="1:17" x14ac:dyDescent="0.3">
      <c r="A5" s="15" t="s">
        <v>28</v>
      </c>
      <c r="B5" s="16" t="s">
        <v>25</v>
      </c>
      <c r="C5" s="17">
        <v>44248</v>
      </c>
      <c r="D5" s="18" t="s">
        <v>20</v>
      </c>
      <c r="E5" s="19">
        <v>197</v>
      </c>
      <c r="F5" s="19">
        <v>192</v>
      </c>
      <c r="G5" s="19">
        <v>188</v>
      </c>
      <c r="H5" s="19">
        <v>192</v>
      </c>
      <c r="I5" s="19"/>
      <c r="J5" s="19"/>
      <c r="K5" s="20">
        <v>4</v>
      </c>
      <c r="L5" s="20">
        <v>769</v>
      </c>
      <c r="M5" s="21">
        <v>192.25</v>
      </c>
      <c r="N5" s="22">
        <v>5</v>
      </c>
      <c r="O5" s="23">
        <v>197.25</v>
      </c>
    </row>
    <row r="6" spans="1:17" x14ac:dyDescent="0.3">
      <c r="A6" s="15" t="s">
        <v>28</v>
      </c>
      <c r="B6" s="16" t="s">
        <v>25</v>
      </c>
      <c r="C6" s="17">
        <v>44275</v>
      </c>
      <c r="D6" s="18" t="s">
        <v>33</v>
      </c>
      <c r="E6" s="19">
        <v>187</v>
      </c>
      <c r="F6" s="19">
        <v>188</v>
      </c>
      <c r="G6" s="19">
        <v>193</v>
      </c>
      <c r="H6" s="19">
        <v>192</v>
      </c>
      <c r="I6" s="19"/>
      <c r="J6" s="19"/>
      <c r="K6" s="20">
        <v>4</v>
      </c>
      <c r="L6" s="20">
        <v>760</v>
      </c>
      <c r="M6" s="21">
        <v>190</v>
      </c>
      <c r="N6" s="22">
        <v>5</v>
      </c>
      <c r="O6" s="23">
        <v>195</v>
      </c>
    </row>
    <row r="7" spans="1:17" x14ac:dyDescent="0.3">
      <c r="A7" s="15" t="s">
        <v>28</v>
      </c>
      <c r="B7" s="16" t="s">
        <v>25</v>
      </c>
      <c r="C7" s="17">
        <v>44276</v>
      </c>
      <c r="D7" s="18" t="s">
        <v>20</v>
      </c>
      <c r="E7" s="19">
        <v>191</v>
      </c>
      <c r="F7" s="19">
        <v>195</v>
      </c>
      <c r="G7" s="19">
        <v>190</v>
      </c>
      <c r="H7" s="19">
        <v>190</v>
      </c>
      <c r="I7" s="19"/>
      <c r="J7" s="19"/>
      <c r="K7" s="20">
        <v>4</v>
      </c>
      <c r="L7" s="20">
        <v>766</v>
      </c>
      <c r="M7" s="21">
        <v>191.5</v>
      </c>
      <c r="N7" s="22">
        <v>5</v>
      </c>
      <c r="O7" s="23">
        <v>196.5</v>
      </c>
    </row>
    <row r="8" spans="1:17" x14ac:dyDescent="0.3">
      <c r="A8" s="15" t="s">
        <v>28</v>
      </c>
      <c r="B8" s="16" t="s">
        <v>25</v>
      </c>
      <c r="C8" s="17">
        <v>44303</v>
      </c>
      <c r="D8" s="18" t="s">
        <v>33</v>
      </c>
      <c r="E8" s="19">
        <v>192</v>
      </c>
      <c r="F8" s="19">
        <v>190</v>
      </c>
      <c r="G8" s="19">
        <v>192</v>
      </c>
      <c r="H8" s="19">
        <v>193</v>
      </c>
      <c r="I8" s="19"/>
      <c r="J8" s="19"/>
      <c r="K8" s="20">
        <v>4</v>
      </c>
      <c r="L8" s="20">
        <v>767</v>
      </c>
      <c r="M8" s="21">
        <v>191.75</v>
      </c>
      <c r="N8" s="22">
        <v>5</v>
      </c>
      <c r="O8" s="23">
        <v>196.75</v>
      </c>
    </row>
    <row r="9" spans="1:17" x14ac:dyDescent="0.3">
      <c r="A9" s="15" t="s">
        <v>28</v>
      </c>
      <c r="B9" s="16" t="s">
        <v>25</v>
      </c>
      <c r="C9" s="17">
        <v>44304</v>
      </c>
      <c r="D9" s="18" t="s">
        <v>20</v>
      </c>
      <c r="E9" s="19">
        <v>195</v>
      </c>
      <c r="F9" s="19">
        <v>199</v>
      </c>
      <c r="G9" s="19">
        <v>193</v>
      </c>
      <c r="H9" s="19">
        <v>191</v>
      </c>
      <c r="I9" s="19"/>
      <c r="J9" s="19"/>
      <c r="K9" s="20">
        <v>4</v>
      </c>
      <c r="L9" s="20">
        <v>778</v>
      </c>
      <c r="M9" s="21">
        <v>194.5</v>
      </c>
      <c r="N9" s="22">
        <v>5</v>
      </c>
      <c r="O9" s="23">
        <v>199.5</v>
      </c>
    </row>
    <row r="10" spans="1:17" x14ac:dyDescent="0.3">
      <c r="A10" s="15" t="s">
        <v>28</v>
      </c>
      <c r="B10" s="16" t="s">
        <v>25</v>
      </c>
      <c r="C10" s="17">
        <v>44313</v>
      </c>
      <c r="D10" s="18" t="s">
        <v>20</v>
      </c>
      <c r="E10" s="19">
        <v>186</v>
      </c>
      <c r="F10" s="19">
        <v>198</v>
      </c>
      <c r="G10" s="19">
        <v>197</v>
      </c>
      <c r="H10" s="19"/>
      <c r="I10" s="19"/>
      <c r="J10" s="19"/>
      <c r="K10" s="20">
        <v>3</v>
      </c>
      <c r="L10" s="20">
        <v>581</v>
      </c>
      <c r="M10" s="21">
        <v>193.66666666666666</v>
      </c>
      <c r="N10" s="22">
        <v>5</v>
      </c>
      <c r="O10" s="23">
        <v>198.66666666666666</v>
      </c>
    </row>
    <row r="11" spans="1:17" x14ac:dyDescent="0.3">
      <c r="A11" s="15" t="s">
        <v>28</v>
      </c>
      <c r="B11" s="16" t="s">
        <v>25</v>
      </c>
      <c r="C11" s="17">
        <v>44331</v>
      </c>
      <c r="D11" s="18" t="s">
        <v>33</v>
      </c>
      <c r="E11" s="19">
        <v>192</v>
      </c>
      <c r="F11" s="19">
        <v>194</v>
      </c>
      <c r="G11" s="19">
        <v>195</v>
      </c>
      <c r="H11" s="19">
        <v>197</v>
      </c>
      <c r="I11" s="19"/>
      <c r="J11" s="19"/>
      <c r="K11" s="20">
        <v>4</v>
      </c>
      <c r="L11" s="20">
        <v>778</v>
      </c>
      <c r="M11" s="21">
        <v>194.5</v>
      </c>
      <c r="N11" s="22">
        <v>5</v>
      </c>
      <c r="O11" s="23">
        <v>199.5</v>
      </c>
    </row>
    <row r="12" spans="1:17" x14ac:dyDescent="0.3">
      <c r="A12" s="15" t="s">
        <v>28</v>
      </c>
      <c r="B12" s="16" t="s">
        <v>25</v>
      </c>
      <c r="C12" s="17">
        <v>44332</v>
      </c>
      <c r="D12" s="18" t="s">
        <v>20</v>
      </c>
      <c r="E12" s="19">
        <v>193</v>
      </c>
      <c r="F12" s="19">
        <v>193</v>
      </c>
      <c r="G12" s="19">
        <v>190</v>
      </c>
      <c r="H12" s="19">
        <v>192</v>
      </c>
      <c r="I12" s="19">
        <v>195</v>
      </c>
      <c r="J12" s="19">
        <v>194</v>
      </c>
      <c r="K12" s="20">
        <v>6</v>
      </c>
      <c r="L12" s="20">
        <v>1157</v>
      </c>
      <c r="M12" s="21">
        <v>192.83333333333334</v>
      </c>
      <c r="N12" s="22">
        <v>10</v>
      </c>
      <c r="O12" s="23">
        <v>202.83333333333334</v>
      </c>
    </row>
    <row r="13" spans="1:17" x14ac:dyDescent="0.3">
      <c r="A13" s="15" t="s">
        <v>28</v>
      </c>
      <c r="B13" s="16" t="s">
        <v>25</v>
      </c>
      <c r="C13" s="17">
        <v>44341</v>
      </c>
      <c r="D13" s="18" t="s">
        <v>20</v>
      </c>
      <c r="E13" s="19">
        <v>192</v>
      </c>
      <c r="F13" s="19">
        <v>200</v>
      </c>
      <c r="G13" s="19">
        <v>194</v>
      </c>
      <c r="H13" s="19"/>
      <c r="I13" s="19"/>
      <c r="J13" s="19"/>
      <c r="K13" s="20">
        <v>3</v>
      </c>
      <c r="L13" s="20">
        <v>586</v>
      </c>
      <c r="M13" s="21">
        <v>195.33333333333334</v>
      </c>
      <c r="N13" s="22">
        <v>5</v>
      </c>
      <c r="O13" s="23">
        <v>200.33333333333334</v>
      </c>
    </row>
    <row r="14" spans="1:17" x14ac:dyDescent="0.3">
      <c r="A14" s="15" t="s">
        <v>28</v>
      </c>
      <c r="B14" s="16" t="s">
        <v>25</v>
      </c>
      <c r="C14" s="17">
        <v>44352</v>
      </c>
      <c r="D14" s="18" t="s">
        <v>38</v>
      </c>
      <c r="E14" s="19">
        <v>190</v>
      </c>
      <c r="F14" s="19">
        <v>190</v>
      </c>
      <c r="G14" s="19">
        <v>193</v>
      </c>
      <c r="H14" s="19">
        <v>189</v>
      </c>
      <c r="I14" s="19">
        <v>189</v>
      </c>
      <c r="J14" s="19">
        <v>193</v>
      </c>
      <c r="K14" s="20">
        <v>6</v>
      </c>
      <c r="L14" s="20">
        <v>1144</v>
      </c>
      <c r="M14" s="21">
        <v>190.66666666666666</v>
      </c>
      <c r="N14" s="22">
        <v>10</v>
      </c>
      <c r="O14" s="23">
        <v>200.66666666666666</v>
      </c>
    </row>
    <row r="15" spans="1:17" x14ac:dyDescent="0.3">
      <c r="A15" s="15" t="s">
        <v>28</v>
      </c>
      <c r="B15" s="16" t="s">
        <v>25</v>
      </c>
      <c r="C15" s="17">
        <v>44366</v>
      </c>
      <c r="D15" s="18" t="s">
        <v>33</v>
      </c>
      <c r="E15" s="19">
        <v>188</v>
      </c>
      <c r="F15" s="19">
        <v>191</v>
      </c>
      <c r="G15" s="19">
        <v>193</v>
      </c>
      <c r="H15" s="19">
        <v>189</v>
      </c>
      <c r="I15" s="19">
        <v>189</v>
      </c>
      <c r="J15" s="19">
        <v>193</v>
      </c>
      <c r="K15" s="20">
        <v>6</v>
      </c>
      <c r="L15" s="20">
        <v>1143</v>
      </c>
      <c r="M15" s="21">
        <v>190.5</v>
      </c>
      <c r="N15" s="22">
        <v>10</v>
      </c>
      <c r="O15" s="23">
        <v>200.5</v>
      </c>
    </row>
    <row r="16" spans="1:17" x14ac:dyDescent="0.3">
      <c r="A16" s="15" t="s">
        <v>28</v>
      </c>
      <c r="B16" s="16" t="s">
        <v>25</v>
      </c>
      <c r="C16" s="17">
        <v>44376</v>
      </c>
      <c r="D16" s="18" t="s">
        <v>20</v>
      </c>
      <c r="E16" s="19">
        <v>192</v>
      </c>
      <c r="F16" s="19">
        <v>188</v>
      </c>
      <c r="G16" s="19">
        <v>191</v>
      </c>
      <c r="H16" s="19"/>
      <c r="I16" s="19"/>
      <c r="J16" s="19"/>
      <c r="K16" s="20">
        <v>3</v>
      </c>
      <c r="L16" s="20">
        <v>571</v>
      </c>
      <c r="M16" s="21">
        <v>190.33333333333334</v>
      </c>
      <c r="N16" s="22">
        <v>5</v>
      </c>
      <c r="O16" s="23">
        <v>195.33333333333334</v>
      </c>
    </row>
    <row r="17" spans="1:15" x14ac:dyDescent="0.3">
      <c r="A17" s="15" t="s">
        <v>28</v>
      </c>
      <c r="B17" s="16" t="s">
        <v>25</v>
      </c>
      <c r="C17" s="17">
        <v>44394</v>
      </c>
      <c r="D17" s="18" t="s">
        <v>33</v>
      </c>
      <c r="E17" s="19">
        <v>197</v>
      </c>
      <c r="F17" s="19">
        <v>194</v>
      </c>
      <c r="G17" s="19">
        <v>198</v>
      </c>
      <c r="H17" s="19">
        <v>195</v>
      </c>
      <c r="I17" s="19"/>
      <c r="J17" s="19"/>
      <c r="K17" s="20">
        <v>4</v>
      </c>
      <c r="L17" s="20">
        <v>784</v>
      </c>
      <c r="M17" s="21">
        <v>196</v>
      </c>
      <c r="N17" s="22">
        <v>5</v>
      </c>
      <c r="O17" s="23">
        <v>201</v>
      </c>
    </row>
    <row r="18" spans="1:15" x14ac:dyDescent="0.3">
      <c r="A18" s="15" t="s">
        <v>28</v>
      </c>
      <c r="B18" s="16" t="s">
        <v>25</v>
      </c>
      <c r="C18" s="17">
        <v>44395</v>
      </c>
      <c r="D18" s="18" t="s">
        <v>20</v>
      </c>
      <c r="E18" s="19">
        <v>193</v>
      </c>
      <c r="F18" s="19">
        <v>195</v>
      </c>
      <c r="G18" s="19">
        <v>188</v>
      </c>
      <c r="H18" s="19">
        <v>193</v>
      </c>
      <c r="I18" s="19">
        <v>195</v>
      </c>
      <c r="J18" s="19">
        <v>190</v>
      </c>
      <c r="K18" s="20">
        <v>6</v>
      </c>
      <c r="L18" s="20">
        <v>1154</v>
      </c>
      <c r="M18" s="21">
        <v>192.33333333333334</v>
      </c>
      <c r="N18" s="22">
        <v>10</v>
      </c>
      <c r="O18" s="23">
        <v>202.33333333333334</v>
      </c>
    </row>
    <row r="19" spans="1:15" x14ac:dyDescent="0.3">
      <c r="A19" s="15" t="s">
        <v>28</v>
      </c>
      <c r="B19" s="16" t="s">
        <v>25</v>
      </c>
      <c r="C19" s="17">
        <v>44404</v>
      </c>
      <c r="D19" s="18" t="s">
        <v>20</v>
      </c>
      <c r="E19" s="19">
        <v>193</v>
      </c>
      <c r="F19" s="19">
        <v>195</v>
      </c>
      <c r="G19" s="19">
        <v>195</v>
      </c>
      <c r="H19" s="19"/>
      <c r="I19" s="19"/>
      <c r="J19" s="19"/>
      <c r="K19" s="20">
        <v>3</v>
      </c>
      <c r="L19" s="20">
        <v>583</v>
      </c>
      <c r="M19" s="21">
        <v>194.33333333333334</v>
      </c>
      <c r="N19" s="22">
        <v>5</v>
      </c>
      <c r="O19" s="23">
        <v>199.33333333333334</v>
      </c>
    </row>
    <row r="20" spans="1:15" x14ac:dyDescent="0.3">
      <c r="A20" s="15" t="s">
        <v>28</v>
      </c>
      <c r="B20" s="16" t="s">
        <v>25</v>
      </c>
      <c r="C20" s="17">
        <v>44422</v>
      </c>
      <c r="D20" s="18" t="s">
        <v>33</v>
      </c>
      <c r="E20" s="19">
        <v>192</v>
      </c>
      <c r="F20" s="19">
        <v>189</v>
      </c>
      <c r="G20" s="19">
        <v>193</v>
      </c>
      <c r="H20" s="19">
        <v>192</v>
      </c>
      <c r="I20" s="19"/>
      <c r="J20" s="19"/>
      <c r="K20" s="20">
        <v>4</v>
      </c>
      <c r="L20" s="20">
        <v>766</v>
      </c>
      <c r="M20" s="21">
        <v>191.5</v>
      </c>
      <c r="N20" s="22">
        <v>5</v>
      </c>
      <c r="O20" s="23">
        <v>196.5</v>
      </c>
    </row>
    <row r="21" spans="1:15" x14ac:dyDescent="0.3">
      <c r="A21" s="15" t="s">
        <v>28</v>
      </c>
      <c r="B21" s="16" t="s">
        <v>25</v>
      </c>
      <c r="C21" s="17">
        <v>44423</v>
      </c>
      <c r="D21" s="18" t="s">
        <v>20</v>
      </c>
      <c r="E21" s="19">
        <v>195</v>
      </c>
      <c r="F21" s="19">
        <v>197</v>
      </c>
      <c r="G21" s="19">
        <v>189</v>
      </c>
      <c r="H21" s="19">
        <v>195</v>
      </c>
      <c r="I21" s="19">
        <v>197</v>
      </c>
      <c r="J21" s="19"/>
      <c r="K21" s="20">
        <v>5</v>
      </c>
      <c r="L21" s="20">
        <v>973</v>
      </c>
      <c r="M21" s="21">
        <v>194.6</v>
      </c>
      <c r="N21" s="22">
        <v>5</v>
      </c>
      <c r="O21" s="23">
        <v>199.6</v>
      </c>
    </row>
    <row r="22" spans="1:15" x14ac:dyDescent="0.3">
      <c r="A22" s="15" t="s">
        <v>28</v>
      </c>
      <c r="B22" s="16" t="s">
        <v>25</v>
      </c>
      <c r="C22" s="17">
        <v>44439</v>
      </c>
      <c r="D22" s="18" t="s">
        <v>20</v>
      </c>
      <c r="E22" s="19">
        <v>188</v>
      </c>
      <c r="F22" s="19">
        <v>194</v>
      </c>
      <c r="G22" s="19">
        <v>191</v>
      </c>
      <c r="H22" s="19"/>
      <c r="I22" s="19"/>
      <c r="J22" s="19"/>
      <c r="K22" s="20">
        <v>3</v>
      </c>
      <c r="L22" s="20">
        <v>573</v>
      </c>
      <c r="M22" s="21">
        <v>191</v>
      </c>
      <c r="N22" s="22">
        <v>5</v>
      </c>
      <c r="O22" s="23">
        <v>196</v>
      </c>
    </row>
    <row r="23" spans="1:15" ht="15.6" x14ac:dyDescent="0.3">
      <c r="A23" s="15" t="s">
        <v>27</v>
      </c>
      <c r="B23" s="16" t="s">
        <v>91</v>
      </c>
      <c r="C23" s="17">
        <v>44443</v>
      </c>
      <c r="D23" s="18" t="s">
        <v>90</v>
      </c>
      <c r="E23" s="43">
        <v>195</v>
      </c>
      <c r="F23" s="43">
        <v>197</v>
      </c>
      <c r="G23" s="43">
        <v>191</v>
      </c>
      <c r="H23" s="43">
        <v>193</v>
      </c>
      <c r="I23" s="43">
        <v>186</v>
      </c>
      <c r="J23" s="43">
        <v>187</v>
      </c>
      <c r="K23" s="20">
        <f>COUNT(E23:J23)</f>
        <v>6</v>
      </c>
      <c r="L23" s="20">
        <f>SUM(E23:J23)</f>
        <v>1149</v>
      </c>
      <c r="M23" s="21">
        <f>AVERAGE(E23:J23)</f>
        <v>191.5</v>
      </c>
      <c r="N23" s="22">
        <v>10</v>
      </c>
      <c r="O23" s="23">
        <f>SUM(M23,N23)</f>
        <v>201.5</v>
      </c>
    </row>
    <row r="24" spans="1:15" x14ac:dyDescent="0.3">
      <c r="A24" s="15" t="s">
        <v>27</v>
      </c>
      <c r="B24" s="16" t="s">
        <v>22</v>
      </c>
      <c r="C24" s="17">
        <v>44451</v>
      </c>
      <c r="D24" s="18" t="s">
        <v>38</v>
      </c>
      <c r="E24" s="19">
        <v>189</v>
      </c>
      <c r="F24" s="19">
        <v>191</v>
      </c>
      <c r="G24" s="19">
        <v>188</v>
      </c>
      <c r="H24" s="19">
        <v>190</v>
      </c>
      <c r="I24" s="19"/>
      <c r="J24" s="19"/>
      <c r="K24" s="20">
        <v>4</v>
      </c>
      <c r="L24" s="20">
        <v>758</v>
      </c>
      <c r="M24" s="21">
        <v>189.5</v>
      </c>
      <c r="N24" s="22">
        <v>5</v>
      </c>
      <c r="O24" s="23">
        <v>194.5</v>
      </c>
    </row>
    <row r="25" spans="1:15" x14ac:dyDescent="0.3">
      <c r="A25" s="15" t="s">
        <v>28</v>
      </c>
      <c r="B25" s="16" t="s">
        <v>25</v>
      </c>
      <c r="C25" s="17">
        <v>44457</v>
      </c>
      <c r="D25" s="18" t="s">
        <v>33</v>
      </c>
      <c r="E25" s="19">
        <v>192</v>
      </c>
      <c r="F25" s="19">
        <v>189</v>
      </c>
      <c r="G25" s="19">
        <v>195</v>
      </c>
      <c r="H25" s="19">
        <v>186</v>
      </c>
      <c r="I25" s="19"/>
      <c r="J25" s="19"/>
      <c r="K25" s="20">
        <v>4</v>
      </c>
      <c r="L25" s="20">
        <v>762</v>
      </c>
      <c r="M25" s="21">
        <v>190.5</v>
      </c>
      <c r="N25" s="22">
        <v>5</v>
      </c>
      <c r="O25" s="23">
        <v>195.5</v>
      </c>
    </row>
    <row r="26" spans="1:15" x14ac:dyDescent="0.3">
      <c r="A26" s="15" t="s">
        <v>28</v>
      </c>
      <c r="B26" s="16" t="s">
        <v>25</v>
      </c>
      <c r="C26" s="17">
        <v>44458</v>
      </c>
      <c r="D26" s="18" t="s">
        <v>20</v>
      </c>
      <c r="E26" s="19">
        <v>185</v>
      </c>
      <c r="F26" s="19">
        <v>192</v>
      </c>
      <c r="G26" s="19">
        <v>188</v>
      </c>
      <c r="H26" s="19">
        <v>195</v>
      </c>
      <c r="I26" s="19">
        <v>188</v>
      </c>
      <c r="J26" s="19"/>
      <c r="K26" s="20">
        <v>5</v>
      </c>
      <c r="L26" s="20">
        <v>948</v>
      </c>
      <c r="M26" s="21">
        <v>189.6</v>
      </c>
      <c r="N26" s="22">
        <v>5</v>
      </c>
      <c r="O26" s="23">
        <v>194.6</v>
      </c>
    </row>
    <row r="27" spans="1:15" x14ac:dyDescent="0.3">
      <c r="A27" s="15" t="s">
        <v>28</v>
      </c>
      <c r="B27" s="16" t="s">
        <v>25</v>
      </c>
      <c r="C27" s="17">
        <v>44471</v>
      </c>
      <c r="D27" s="18" t="s">
        <v>38</v>
      </c>
      <c r="E27" s="19">
        <v>192</v>
      </c>
      <c r="F27" s="19">
        <v>192</v>
      </c>
      <c r="G27" s="19">
        <v>190</v>
      </c>
      <c r="H27" s="19">
        <v>193</v>
      </c>
      <c r="I27" s="19">
        <v>186</v>
      </c>
      <c r="J27" s="19">
        <v>187</v>
      </c>
      <c r="K27" s="20">
        <v>6</v>
      </c>
      <c r="L27" s="20">
        <v>1140</v>
      </c>
      <c r="M27" s="21">
        <v>190</v>
      </c>
      <c r="N27" s="22">
        <v>10</v>
      </c>
      <c r="O27" s="23">
        <v>200</v>
      </c>
    </row>
    <row r="28" spans="1:15" x14ac:dyDescent="0.3">
      <c r="A28" s="15" t="s">
        <v>28</v>
      </c>
      <c r="B28" s="16" t="s">
        <v>25</v>
      </c>
      <c r="C28" s="17">
        <v>44478</v>
      </c>
      <c r="D28" s="18" t="s">
        <v>33</v>
      </c>
      <c r="E28" s="19">
        <v>188</v>
      </c>
      <c r="F28" s="19">
        <v>187</v>
      </c>
      <c r="G28" s="19">
        <v>186</v>
      </c>
      <c r="H28" s="19">
        <v>189</v>
      </c>
      <c r="I28" s="19"/>
      <c r="J28" s="19"/>
      <c r="K28" s="20">
        <v>4</v>
      </c>
      <c r="L28" s="20">
        <v>750</v>
      </c>
      <c r="M28" s="21">
        <v>187.5</v>
      </c>
      <c r="N28" s="22">
        <v>5</v>
      </c>
      <c r="O28" s="23">
        <v>192.5</v>
      </c>
    </row>
    <row r="29" spans="1:15" x14ac:dyDescent="0.3">
      <c r="A29" s="15" t="s">
        <v>28</v>
      </c>
      <c r="B29" s="16" t="s">
        <v>25</v>
      </c>
      <c r="C29" s="17">
        <v>44479</v>
      </c>
      <c r="D29" s="18" t="s">
        <v>20</v>
      </c>
      <c r="E29" s="19">
        <v>182</v>
      </c>
      <c r="F29" s="19">
        <v>183</v>
      </c>
      <c r="G29" s="19">
        <v>183</v>
      </c>
      <c r="H29" s="19">
        <v>180</v>
      </c>
      <c r="I29" s="19">
        <v>187</v>
      </c>
      <c r="J29" s="19"/>
      <c r="K29" s="20">
        <v>5</v>
      </c>
      <c r="L29" s="20">
        <v>915</v>
      </c>
      <c r="M29" s="21">
        <v>183</v>
      </c>
      <c r="N29" s="22">
        <v>5</v>
      </c>
      <c r="O29" s="23">
        <v>188</v>
      </c>
    </row>
    <row r="30" spans="1:15" x14ac:dyDescent="0.3">
      <c r="A30" s="15" t="s">
        <v>27</v>
      </c>
      <c r="B30" s="16" t="s">
        <v>22</v>
      </c>
      <c r="C30" s="17">
        <v>44506</v>
      </c>
      <c r="D30" s="18" t="s">
        <v>38</v>
      </c>
      <c r="E30" s="19">
        <v>179</v>
      </c>
      <c r="F30" s="19">
        <v>180</v>
      </c>
      <c r="G30" s="19">
        <v>187</v>
      </c>
      <c r="H30" s="19">
        <v>182</v>
      </c>
      <c r="I30" s="19"/>
      <c r="J30" s="19"/>
      <c r="K30" s="20">
        <v>4</v>
      </c>
      <c r="L30" s="20">
        <v>728</v>
      </c>
      <c r="M30" s="21">
        <v>182</v>
      </c>
      <c r="N30" s="22">
        <v>5</v>
      </c>
      <c r="O30" s="23">
        <v>187</v>
      </c>
    </row>
    <row r="32" spans="1:15" x14ac:dyDescent="0.3">
      <c r="K32" s="7">
        <f>SUM(K2:K31)</f>
        <v>126</v>
      </c>
      <c r="L32" s="7">
        <f>SUM(L2:L31)</f>
        <v>24051</v>
      </c>
      <c r="M32" s="12">
        <f>SUM(L32/K32)</f>
        <v>190.88095238095238</v>
      </c>
      <c r="N32" s="7">
        <f>SUM(N2:N31)</f>
        <v>175</v>
      </c>
      <c r="O32" s="12">
        <f>SUM(M32+N32)</f>
        <v>365.88095238095241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_2_6_1_1_5"/>
    <protectedRange algorithmName="SHA-512" hashValue="ON39YdpmFHfN9f47KpiRvqrKx0V9+erV1CNkpWzYhW/Qyc6aT8rEyCrvauWSYGZK2ia3o7vd3akF07acHAFpOA==" saltValue="yVW9XmDwTqEnmpSGai0KYg==" spinCount="100000" sqref="D2" name="Range1_1_1_2_5_1_1_5"/>
    <protectedRange algorithmName="SHA-512" hashValue="ON39YdpmFHfN9f47KpiRvqrKx0V9+erV1CNkpWzYhW/Qyc6aT8rEyCrvauWSYGZK2ia3o7vd3akF07acHAFpOA==" saltValue="yVW9XmDwTqEnmpSGai0KYg==" spinCount="100000" sqref="E2:J2" name="Range1_4_6_1_1_5"/>
    <protectedRange algorithmName="SHA-512" hashValue="ON39YdpmFHfN9f47KpiRvqrKx0V9+erV1CNkpWzYhW/Qyc6aT8rEyCrvauWSYGZK2ia3o7vd3akF07acHAFpOA==" saltValue="yVW9XmDwTqEnmpSGai0KYg==" spinCount="100000" sqref="B3:C3" name="Range1_1_2_6_1_1_1_1"/>
    <protectedRange algorithmName="SHA-512" hashValue="ON39YdpmFHfN9f47KpiRvqrKx0V9+erV1CNkpWzYhW/Qyc6aT8rEyCrvauWSYGZK2ia3o7vd3akF07acHAFpOA==" saltValue="yVW9XmDwTqEnmpSGai0KYg==" spinCount="100000" sqref="D3" name="Range1_1_1_2_5_1_1_1_1"/>
    <protectedRange algorithmName="SHA-512" hashValue="ON39YdpmFHfN9f47KpiRvqrKx0V9+erV1CNkpWzYhW/Qyc6aT8rEyCrvauWSYGZK2ia3o7vd3akF07acHAFpOA==" saltValue="yVW9XmDwTqEnmpSGai0KYg==" spinCount="100000" sqref="E3:J3" name="Range1_4_6_1_1_1_1"/>
    <protectedRange algorithmName="SHA-512" hashValue="ON39YdpmFHfN9f47KpiRvqrKx0V9+erV1CNkpWzYhW/Qyc6aT8rEyCrvauWSYGZK2ia3o7vd3akF07acHAFpOA==" saltValue="yVW9XmDwTqEnmpSGai0KYg==" spinCount="100000" sqref="B4:C4" name="Range1_1_2_6_1_1_1_2"/>
    <protectedRange algorithmName="SHA-512" hashValue="ON39YdpmFHfN9f47KpiRvqrKx0V9+erV1CNkpWzYhW/Qyc6aT8rEyCrvauWSYGZK2ia3o7vd3akF07acHAFpOA==" saltValue="yVW9XmDwTqEnmpSGai0KYg==" spinCount="100000" sqref="D4" name="Range1_1_1_2_5_1_1_1_2"/>
    <protectedRange algorithmName="SHA-512" hashValue="ON39YdpmFHfN9f47KpiRvqrKx0V9+erV1CNkpWzYhW/Qyc6aT8rEyCrvauWSYGZK2ia3o7vd3akF07acHAFpOA==" saltValue="yVW9XmDwTqEnmpSGai0KYg==" spinCount="100000" sqref="E4:J4" name="Range1_4_6_1_1_1_2"/>
    <protectedRange algorithmName="SHA-512" hashValue="ON39YdpmFHfN9f47KpiRvqrKx0V9+erV1CNkpWzYhW/Qyc6aT8rEyCrvauWSYGZK2ia3o7vd3akF07acHAFpOA==" saltValue="yVW9XmDwTqEnmpSGai0KYg==" spinCount="100000" sqref="B5:C5" name="Range1_1_2_6_1_1_2_1"/>
    <protectedRange algorithmName="SHA-512" hashValue="ON39YdpmFHfN9f47KpiRvqrKx0V9+erV1CNkpWzYhW/Qyc6aT8rEyCrvauWSYGZK2ia3o7vd3akF07acHAFpOA==" saltValue="yVW9XmDwTqEnmpSGai0KYg==" spinCount="100000" sqref="D5" name="Range1_1_1_2_5_1_1_2_1"/>
    <protectedRange algorithmName="SHA-512" hashValue="ON39YdpmFHfN9f47KpiRvqrKx0V9+erV1CNkpWzYhW/Qyc6aT8rEyCrvauWSYGZK2ia3o7vd3akF07acHAFpOA==" saltValue="yVW9XmDwTqEnmpSGai0KYg==" spinCount="100000" sqref="E5:J5" name="Range1_4_6_1_1_2_1"/>
    <protectedRange algorithmName="SHA-512" hashValue="ON39YdpmFHfN9f47KpiRvqrKx0V9+erV1CNkpWzYhW/Qyc6aT8rEyCrvauWSYGZK2ia3o7vd3akF07acHAFpOA==" saltValue="yVW9XmDwTqEnmpSGai0KYg==" spinCount="100000" sqref="B6:C6" name="Range1_1_2_6_1_1"/>
    <protectedRange algorithmName="SHA-512" hashValue="ON39YdpmFHfN9f47KpiRvqrKx0V9+erV1CNkpWzYhW/Qyc6aT8rEyCrvauWSYGZK2ia3o7vd3akF07acHAFpOA==" saltValue="yVW9XmDwTqEnmpSGai0KYg==" spinCount="100000" sqref="D6" name="Range1_1_1_2_5_1_1"/>
    <protectedRange algorithmName="SHA-512" hashValue="ON39YdpmFHfN9f47KpiRvqrKx0V9+erV1CNkpWzYhW/Qyc6aT8rEyCrvauWSYGZK2ia3o7vd3akF07acHAFpOA==" saltValue="yVW9XmDwTqEnmpSGai0KYg==" spinCount="100000" sqref="E6:J6" name="Range1_4_6_1_1_3"/>
    <protectedRange algorithmName="SHA-512" hashValue="ON39YdpmFHfN9f47KpiRvqrKx0V9+erV1CNkpWzYhW/Qyc6aT8rEyCrvauWSYGZK2ia3o7vd3akF07acHAFpOA==" saltValue="yVW9XmDwTqEnmpSGai0KYg==" spinCount="100000" sqref="B7:C7" name="Range1_1_2_6_1_1_3"/>
    <protectedRange algorithmName="SHA-512" hashValue="ON39YdpmFHfN9f47KpiRvqrKx0V9+erV1CNkpWzYhW/Qyc6aT8rEyCrvauWSYGZK2ia3o7vd3akF07acHAFpOA==" saltValue="yVW9XmDwTqEnmpSGai0KYg==" spinCount="100000" sqref="D7" name="Range1_1_1_2_5_1_1_3"/>
    <protectedRange algorithmName="SHA-512" hashValue="ON39YdpmFHfN9f47KpiRvqrKx0V9+erV1CNkpWzYhW/Qyc6aT8rEyCrvauWSYGZK2ia3o7vd3akF07acHAFpOA==" saltValue="yVW9XmDwTqEnmpSGai0KYg==" spinCount="100000" sqref="E7:J7" name="Range1_4_6_1_1_4"/>
    <protectedRange algorithmName="SHA-512" hashValue="ON39YdpmFHfN9f47KpiRvqrKx0V9+erV1CNkpWzYhW/Qyc6aT8rEyCrvauWSYGZK2ia3o7vd3akF07acHAFpOA==" saltValue="yVW9XmDwTqEnmpSGai0KYg==" spinCount="100000" sqref="B8:C8" name="Range1_1_2_6_1_1_4"/>
    <protectedRange algorithmName="SHA-512" hashValue="ON39YdpmFHfN9f47KpiRvqrKx0V9+erV1CNkpWzYhW/Qyc6aT8rEyCrvauWSYGZK2ia3o7vd3akF07acHAFpOA==" saltValue="yVW9XmDwTqEnmpSGai0KYg==" spinCount="100000" sqref="D8" name="Range1_1_1_2_5_1_1_4"/>
    <protectedRange algorithmName="SHA-512" hashValue="ON39YdpmFHfN9f47KpiRvqrKx0V9+erV1CNkpWzYhW/Qyc6aT8rEyCrvauWSYGZK2ia3o7vd3akF07acHAFpOA==" saltValue="yVW9XmDwTqEnmpSGai0KYg==" spinCount="100000" sqref="E8:J8" name="Range1_4_6_1_1_5_1"/>
    <protectedRange algorithmName="SHA-512" hashValue="ON39YdpmFHfN9f47KpiRvqrKx0V9+erV1CNkpWzYhW/Qyc6aT8rEyCrvauWSYGZK2ia3o7vd3akF07acHAFpOA==" saltValue="yVW9XmDwTqEnmpSGai0KYg==" spinCount="100000" sqref="B9:C9" name="Range1_1_2_6_1_1_5_1"/>
    <protectedRange algorithmName="SHA-512" hashValue="ON39YdpmFHfN9f47KpiRvqrKx0V9+erV1CNkpWzYhW/Qyc6aT8rEyCrvauWSYGZK2ia3o7vd3akF07acHAFpOA==" saltValue="yVW9XmDwTqEnmpSGai0KYg==" spinCount="100000" sqref="D9" name="Range1_1_1_2_5_1_1_5_1"/>
    <protectedRange algorithmName="SHA-512" hashValue="ON39YdpmFHfN9f47KpiRvqrKx0V9+erV1CNkpWzYhW/Qyc6aT8rEyCrvauWSYGZK2ia3o7vd3akF07acHAFpOA==" saltValue="yVW9XmDwTqEnmpSGai0KYg==" spinCount="100000" sqref="E9:J9" name="Range1_4_6_1_1_6"/>
    <protectedRange algorithmName="SHA-512" hashValue="ON39YdpmFHfN9f47KpiRvqrKx0V9+erV1CNkpWzYhW/Qyc6aT8rEyCrvauWSYGZK2ia3o7vd3akF07acHAFpOA==" saltValue="yVW9XmDwTqEnmpSGai0KYg==" spinCount="100000" sqref="B10:C10" name="Range1_1_2_6_1_1_6"/>
    <protectedRange algorithmName="SHA-512" hashValue="ON39YdpmFHfN9f47KpiRvqrKx0V9+erV1CNkpWzYhW/Qyc6aT8rEyCrvauWSYGZK2ia3o7vd3akF07acHAFpOA==" saltValue="yVW9XmDwTqEnmpSGai0KYg==" spinCount="100000" sqref="D10" name="Range1_1_1_2_5_1_1_6"/>
    <protectedRange algorithmName="SHA-512" hashValue="ON39YdpmFHfN9f47KpiRvqrKx0V9+erV1CNkpWzYhW/Qyc6aT8rEyCrvauWSYGZK2ia3o7vd3akF07acHAFpOA==" saltValue="yVW9XmDwTqEnmpSGai0KYg==" spinCount="100000" sqref="E10:J10" name="Range1_4_6_1_1_7"/>
    <protectedRange algorithmName="SHA-512" hashValue="ON39YdpmFHfN9f47KpiRvqrKx0V9+erV1CNkpWzYhW/Qyc6aT8rEyCrvauWSYGZK2ia3o7vd3akF07acHAFpOA==" saltValue="yVW9XmDwTqEnmpSGai0KYg==" spinCount="100000" sqref="B11:C11" name="Range1_1_2_6_1_1_7_1"/>
    <protectedRange algorithmName="SHA-512" hashValue="ON39YdpmFHfN9f47KpiRvqrKx0V9+erV1CNkpWzYhW/Qyc6aT8rEyCrvauWSYGZK2ia3o7vd3akF07acHAFpOA==" saltValue="yVW9XmDwTqEnmpSGai0KYg==" spinCount="100000" sqref="D11" name="Range1_1_1_2_5_1_1_7_1"/>
    <protectedRange algorithmName="SHA-512" hashValue="ON39YdpmFHfN9f47KpiRvqrKx0V9+erV1CNkpWzYhW/Qyc6aT8rEyCrvauWSYGZK2ia3o7vd3akF07acHAFpOA==" saltValue="yVW9XmDwTqEnmpSGai0KYg==" spinCount="100000" sqref="E11:J11" name="Range1_4_6_1_1_8_1"/>
    <protectedRange algorithmName="SHA-512" hashValue="ON39YdpmFHfN9f47KpiRvqrKx0V9+erV1CNkpWzYhW/Qyc6aT8rEyCrvauWSYGZK2ia3o7vd3akF07acHAFpOA==" saltValue="yVW9XmDwTqEnmpSGai0KYg==" spinCount="100000" sqref="B12:C12" name="Range1_1_2_6_1_1_8"/>
    <protectedRange algorithmName="SHA-512" hashValue="ON39YdpmFHfN9f47KpiRvqrKx0V9+erV1CNkpWzYhW/Qyc6aT8rEyCrvauWSYGZK2ia3o7vd3akF07acHAFpOA==" saltValue="yVW9XmDwTqEnmpSGai0KYg==" spinCount="100000" sqref="D12" name="Range1_1_1_2_5_1_1_8"/>
    <protectedRange algorithmName="SHA-512" hashValue="ON39YdpmFHfN9f47KpiRvqrKx0V9+erV1CNkpWzYhW/Qyc6aT8rEyCrvauWSYGZK2ia3o7vd3akF07acHAFpOA==" saltValue="yVW9XmDwTqEnmpSGai0KYg==" spinCount="100000" sqref="E12:J12" name="Range1_4_6_1_1_9"/>
    <protectedRange algorithmName="SHA-512" hashValue="ON39YdpmFHfN9f47KpiRvqrKx0V9+erV1CNkpWzYhW/Qyc6aT8rEyCrvauWSYGZK2ia3o7vd3akF07acHAFpOA==" saltValue="yVW9XmDwTqEnmpSGai0KYg==" spinCount="100000" sqref="B13:C13" name="Range1_1_2_6_1_1_9"/>
    <protectedRange algorithmName="SHA-512" hashValue="ON39YdpmFHfN9f47KpiRvqrKx0V9+erV1CNkpWzYhW/Qyc6aT8rEyCrvauWSYGZK2ia3o7vd3akF07acHAFpOA==" saltValue="yVW9XmDwTqEnmpSGai0KYg==" spinCount="100000" sqref="D13" name="Range1_1_1_2_5_1_1_9"/>
    <protectedRange algorithmName="SHA-512" hashValue="ON39YdpmFHfN9f47KpiRvqrKx0V9+erV1CNkpWzYhW/Qyc6aT8rEyCrvauWSYGZK2ia3o7vd3akF07acHAFpOA==" saltValue="yVW9XmDwTqEnmpSGai0KYg==" spinCount="100000" sqref="E13:J13" name="Range1_4_6_1_1_10"/>
    <protectedRange algorithmName="SHA-512" hashValue="ON39YdpmFHfN9f47KpiRvqrKx0V9+erV1CNkpWzYhW/Qyc6aT8rEyCrvauWSYGZK2ia3o7vd3akF07acHAFpOA==" saltValue="yVW9XmDwTqEnmpSGai0KYg==" spinCount="100000" sqref="B14:C14" name="Range1_1_2_6_1_1_1"/>
    <protectedRange algorithmName="SHA-512" hashValue="ON39YdpmFHfN9f47KpiRvqrKx0V9+erV1CNkpWzYhW/Qyc6aT8rEyCrvauWSYGZK2ia3o7vd3akF07acHAFpOA==" saltValue="yVW9XmDwTqEnmpSGai0KYg==" spinCount="100000" sqref="D14" name="Range1_1_1_2_5_1_1_1"/>
    <protectedRange algorithmName="SHA-512" hashValue="ON39YdpmFHfN9f47KpiRvqrKx0V9+erV1CNkpWzYhW/Qyc6aT8rEyCrvauWSYGZK2ia3o7vd3akF07acHAFpOA==" saltValue="yVW9XmDwTqEnmpSGai0KYg==" spinCount="100000" sqref="E14:J14" name="Range1_4_6_1_1"/>
    <protectedRange algorithmName="SHA-512" hashValue="ON39YdpmFHfN9f47KpiRvqrKx0V9+erV1CNkpWzYhW/Qyc6aT8rEyCrvauWSYGZK2ia3o7vd3akF07acHAFpOA==" saltValue="yVW9XmDwTqEnmpSGai0KYg==" spinCount="100000" sqref="B15:C15" name="Range1_1_2_6_1_1_10"/>
    <protectedRange algorithmName="SHA-512" hashValue="ON39YdpmFHfN9f47KpiRvqrKx0V9+erV1CNkpWzYhW/Qyc6aT8rEyCrvauWSYGZK2ia3o7vd3akF07acHAFpOA==" saltValue="yVW9XmDwTqEnmpSGai0KYg==" spinCount="100000" sqref="D15" name="Range1_1_1_2_5_1_1_10"/>
    <protectedRange algorithmName="SHA-512" hashValue="ON39YdpmFHfN9f47KpiRvqrKx0V9+erV1CNkpWzYhW/Qyc6aT8rEyCrvauWSYGZK2ia3o7vd3akF07acHAFpOA==" saltValue="yVW9XmDwTqEnmpSGai0KYg==" spinCount="100000" sqref="E15:J15" name="Range1_4_6_1_1_11"/>
    <protectedRange algorithmName="SHA-512" hashValue="ON39YdpmFHfN9f47KpiRvqrKx0V9+erV1CNkpWzYhW/Qyc6aT8rEyCrvauWSYGZK2ia3o7vd3akF07acHAFpOA==" saltValue="yVW9XmDwTqEnmpSGai0KYg==" spinCount="100000" sqref="B16:C16" name="Range1_1_2_6_1_1_11"/>
    <protectedRange algorithmName="SHA-512" hashValue="ON39YdpmFHfN9f47KpiRvqrKx0V9+erV1CNkpWzYhW/Qyc6aT8rEyCrvauWSYGZK2ia3o7vd3akF07acHAFpOA==" saltValue="yVW9XmDwTqEnmpSGai0KYg==" spinCount="100000" sqref="D16" name="Range1_1_1_2_5_1_1_11"/>
    <protectedRange algorithmName="SHA-512" hashValue="ON39YdpmFHfN9f47KpiRvqrKx0V9+erV1CNkpWzYhW/Qyc6aT8rEyCrvauWSYGZK2ia3o7vd3akF07acHAFpOA==" saltValue="yVW9XmDwTqEnmpSGai0KYg==" spinCount="100000" sqref="E16:J16" name="Range1_4_6_1_1_12"/>
    <protectedRange algorithmName="SHA-512" hashValue="ON39YdpmFHfN9f47KpiRvqrKx0V9+erV1CNkpWzYhW/Qyc6aT8rEyCrvauWSYGZK2ia3o7vd3akF07acHAFpOA==" saltValue="yVW9XmDwTqEnmpSGai0KYg==" spinCount="100000" sqref="B17" name="Range1_1_2_6_1_1_12"/>
    <protectedRange algorithmName="SHA-512" hashValue="ON39YdpmFHfN9f47KpiRvqrKx0V9+erV1CNkpWzYhW/Qyc6aT8rEyCrvauWSYGZK2ia3o7vd3akF07acHAFpOA==" saltValue="yVW9XmDwTqEnmpSGai0KYg==" spinCount="100000" sqref="D17" name="Range1_1_1_2_5_1_1_12"/>
    <protectedRange algorithmName="SHA-512" hashValue="ON39YdpmFHfN9f47KpiRvqrKx0V9+erV1CNkpWzYhW/Qyc6aT8rEyCrvauWSYGZK2ia3o7vd3akF07acHAFpOA==" saltValue="yVW9XmDwTqEnmpSGai0KYg==" spinCount="100000" sqref="E17:J17" name="Range1_4_6_1_1_13"/>
    <protectedRange algorithmName="SHA-512" hashValue="ON39YdpmFHfN9f47KpiRvqrKx0V9+erV1CNkpWzYhW/Qyc6aT8rEyCrvauWSYGZK2ia3o7vd3akF07acHAFpOA==" saltValue="yVW9XmDwTqEnmpSGai0KYg==" spinCount="100000" sqref="B18:C18" name="Range1_1_2_6_1_1_13"/>
    <protectedRange algorithmName="SHA-512" hashValue="ON39YdpmFHfN9f47KpiRvqrKx0V9+erV1CNkpWzYhW/Qyc6aT8rEyCrvauWSYGZK2ia3o7vd3akF07acHAFpOA==" saltValue="yVW9XmDwTqEnmpSGai0KYg==" spinCount="100000" sqref="D18" name="Range1_1_1_2_5_1_1_13"/>
    <protectedRange algorithmName="SHA-512" hashValue="ON39YdpmFHfN9f47KpiRvqrKx0V9+erV1CNkpWzYhW/Qyc6aT8rEyCrvauWSYGZK2ia3o7vd3akF07acHAFpOA==" saltValue="yVW9XmDwTqEnmpSGai0KYg==" spinCount="100000" sqref="E18:J18" name="Range1_4_6_1_1_14"/>
    <protectedRange algorithmName="SHA-512" hashValue="ON39YdpmFHfN9f47KpiRvqrKx0V9+erV1CNkpWzYhW/Qyc6aT8rEyCrvauWSYGZK2ia3o7vd3akF07acHAFpOA==" saltValue="yVW9XmDwTqEnmpSGai0KYg==" spinCount="100000" sqref="B19:C19" name="Range1_1_2_6_1_1_14"/>
    <protectedRange algorithmName="SHA-512" hashValue="ON39YdpmFHfN9f47KpiRvqrKx0V9+erV1CNkpWzYhW/Qyc6aT8rEyCrvauWSYGZK2ia3o7vd3akF07acHAFpOA==" saltValue="yVW9XmDwTqEnmpSGai0KYg==" spinCount="100000" sqref="D19" name="Range1_1_1_2_5_1_1_14"/>
    <protectedRange algorithmName="SHA-512" hashValue="ON39YdpmFHfN9f47KpiRvqrKx0V9+erV1CNkpWzYhW/Qyc6aT8rEyCrvauWSYGZK2ia3o7vd3akF07acHAFpOA==" saltValue="yVW9XmDwTqEnmpSGai0KYg==" spinCount="100000" sqref="E19:J19" name="Range1_4_6_1_1_15"/>
    <protectedRange algorithmName="SHA-512" hashValue="ON39YdpmFHfN9f47KpiRvqrKx0V9+erV1CNkpWzYhW/Qyc6aT8rEyCrvauWSYGZK2ia3o7vd3akF07acHAFpOA==" saltValue="yVW9XmDwTqEnmpSGai0KYg==" spinCount="100000" sqref="B20:C20 E20:J20" name="Range1_10"/>
    <protectedRange algorithmName="SHA-512" hashValue="ON39YdpmFHfN9f47KpiRvqrKx0V9+erV1CNkpWzYhW/Qyc6aT8rEyCrvauWSYGZK2ia3o7vd3akF07acHAFpOA==" saltValue="yVW9XmDwTqEnmpSGai0KYg==" spinCount="100000" sqref="D20" name="Range1_1_6_1"/>
    <protectedRange algorithmName="SHA-512" hashValue="ON39YdpmFHfN9f47KpiRvqrKx0V9+erV1CNkpWzYhW/Qyc6aT8rEyCrvauWSYGZK2ia3o7vd3akF07acHAFpOA==" saltValue="yVW9XmDwTqEnmpSGai0KYg==" spinCount="100000" sqref="B21:C21 E21:J21" name="Range1_13"/>
    <protectedRange algorithmName="SHA-512" hashValue="ON39YdpmFHfN9f47KpiRvqrKx0V9+erV1CNkpWzYhW/Qyc6aT8rEyCrvauWSYGZK2ia3o7vd3akF07acHAFpOA==" saltValue="yVW9XmDwTqEnmpSGai0KYg==" spinCount="100000" sqref="D21" name="Range1_1_13"/>
    <protectedRange algorithmName="SHA-512" hashValue="ON39YdpmFHfN9f47KpiRvqrKx0V9+erV1CNkpWzYhW/Qyc6aT8rEyCrvauWSYGZK2ia3o7vd3akF07acHAFpOA==" saltValue="yVW9XmDwTqEnmpSGai0KYg==" spinCount="100000" sqref="B22:C22" name="Range1_1_2_6_1_1_17"/>
    <protectedRange algorithmName="SHA-512" hashValue="ON39YdpmFHfN9f47KpiRvqrKx0V9+erV1CNkpWzYhW/Qyc6aT8rEyCrvauWSYGZK2ia3o7vd3akF07acHAFpOA==" saltValue="yVW9XmDwTqEnmpSGai0KYg==" spinCount="100000" sqref="D22" name="Range1_1_1_2_5_1_1_17"/>
    <protectedRange algorithmName="SHA-512" hashValue="ON39YdpmFHfN9f47KpiRvqrKx0V9+erV1CNkpWzYhW/Qyc6aT8rEyCrvauWSYGZK2ia3o7vd3akF07acHAFpOA==" saltValue="yVW9XmDwTqEnmpSGai0KYg==" spinCount="100000" sqref="E22:J22" name="Range1_4_6_1_1_18"/>
    <protectedRange algorithmName="SHA-512" hashValue="ON39YdpmFHfN9f47KpiRvqrKx0V9+erV1CNkpWzYhW/Qyc6aT8rEyCrvauWSYGZK2ia3o7vd3akF07acHAFpOA==" saltValue="yVW9XmDwTqEnmpSGai0KYg==" spinCount="100000" sqref="C23" name="Range1_4"/>
    <protectedRange algorithmName="SHA-512" hashValue="ON39YdpmFHfN9f47KpiRvqrKx0V9+erV1CNkpWzYhW/Qyc6aT8rEyCrvauWSYGZK2ia3o7vd3akF07acHAFpOA==" saltValue="yVW9XmDwTqEnmpSGai0KYg==" spinCount="100000" sqref="D23" name="Range1_1_2"/>
    <protectedRange algorithmName="SHA-512" hashValue="ON39YdpmFHfN9f47KpiRvqrKx0V9+erV1CNkpWzYhW/Qyc6aT8rEyCrvauWSYGZK2ia3o7vd3akF07acHAFpOA==" saltValue="yVW9XmDwTqEnmpSGai0KYg==" spinCount="100000" sqref="B23" name="Range1_1_2_1"/>
    <protectedRange algorithmName="SHA-512" hashValue="ON39YdpmFHfN9f47KpiRvqrKx0V9+erV1CNkpWzYhW/Qyc6aT8rEyCrvauWSYGZK2ia3o7vd3akF07acHAFpOA==" saltValue="yVW9XmDwTqEnmpSGai0KYg==" spinCount="100000" sqref="E23:J23" name="Range1_4_3"/>
    <protectedRange algorithmName="SHA-512" hashValue="ON39YdpmFHfN9f47KpiRvqrKx0V9+erV1CNkpWzYhW/Qyc6aT8rEyCrvauWSYGZK2ia3o7vd3akF07acHAFpOA==" saltValue="yVW9XmDwTqEnmpSGai0KYg==" spinCount="100000" sqref="B24:C24" name="Range1_1_2_7"/>
    <protectedRange algorithmName="SHA-512" hashValue="ON39YdpmFHfN9f47KpiRvqrKx0V9+erV1CNkpWzYhW/Qyc6aT8rEyCrvauWSYGZK2ia3o7vd3akF07acHAFpOA==" saltValue="yVW9XmDwTqEnmpSGai0KYg==" spinCount="100000" sqref="D24" name="Range1_1_1_2_5"/>
    <protectedRange algorithmName="SHA-512" hashValue="ON39YdpmFHfN9f47KpiRvqrKx0V9+erV1CNkpWzYhW/Qyc6aT8rEyCrvauWSYGZK2ia3o7vd3akF07acHAFpOA==" saltValue="yVW9XmDwTqEnmpSGai0KYg==" spinCount="100000" sqref="E24:J24" name="Range1_4_8"/>
    <protectedRange algorithmName="SHA-512" hashValue="ON39YdpmFHfN9f47KpiRvqrKx0V9+erV1CNkpWzYhW/Qyc6aT8rEyCrvauWSYGZK2ia3o7vd3akF07acHAFpOA==" saltValue="yVW9XmDwTqEnmpSGai0KYg==" spinCount="100000" sqref="B25:C25" name="Range1_1_2_6_1_1_2"/>
    <protectedRange algorithmName="SHA-512" hashValue="ON39YdpmFHfN9f47KpiRvqrKx0V9+erV1CNkpWzYhW/Qyc6aT8rEyCrvauWSYGZK2ia3o7vd3akF07acHAFpOA==" saltValue="yVW9XmDwTqEnmpSGai0KYg==" spinCount="100000" sqref="D25" name="Range1_1_1_2_5_1_1_2"/>
    <protectedRange algorithmName="SHA-512" hashValue="ON39YdpmFHfN9f47KpiRvqrKx0V9+erV1CNkpWzYhW/Qyc6aT8rEyCrvauWSYGZK2ia3o7vd3akF07acHAFpOA==" saltValue="yVW9XmDwTqEnmpSGai0KYg==" spinCount="100000" sqref="E25:J25" name="Range1_4_6_1_1_1"/>
    <protectedRange algorithmName="SHA-512" hashValue="ON39YdpmFHfN9f47KpiRvqrKx0V9+erV1CNkpWzYhW/Qyc6aT8rEyCrvauWSYGZK2ia3o7vd3akF07acHAFpOA==" saltValue="yVW9XmDwTqEnmpSGai0KYg==" spinCount="100000" sqref="B26:C26" name="Range1_1_2_6_1_1_1_3"/>
    <protectedRange algorithmName="SHA-512" hashValue="ON39YdpmFHfN9f47KpiRvqrKx0V9+erV1CNkpWzYhW/Qyc6aT8rEyCrvauWSYGZK2ia3o7vd3akF07acHAFpOA==" saltValue="yVW9XmDwTqEnmpSGai0KYg==" spinCount="100000" sqref="D26" name="Range1_1_1_2_5_1_1_1_3"/>
    <protectedRange algorithmName="SHA-512" hashValue="ON39YdpmFHfN9f47KpiRvqrKx0V9+erV1CNkpWzYhW/Qyc6aT8rEyCrvauWSYGZK2ia3o7vd3akF07acHAFpOA==" saltValue="yVW9XmDwTqEnmpSGai0KYg==" spinCount="100000" sqref="E26:J26" name="Range1_4_6_1_1_1_3"/>
    <protectedRange algorithmName="SHA-512" hashValue="ON39YdpmFHfN9f47KpiRvqrKx0V9+erV1CNkpWzYhW/Qyc6aT8rEyCrvauWSYGZK2ia3o7vd3akF07acHAFpOA==" saltValue="yVW9XmDwTqEnmpSGai0KYg==" spinCount="100000" sqref="B27:C27" name="Range1_1_2_6_1_1_3_1"/>
    <protectedRange algorithmName="SHA-512" hashValue="ON39YdpmFHfN9f47KpiRvqrKx0V9+erV1CNkpWzYhW/Qyc6aT8rEyCrvauWSYGZK2ia3o7vd3akF07acHAFpOA==" saltValue="yVW9XmDwTqEnmpSGai0KYg==" spinCount="100000" sqref="D27" name="Range1_1_1_2_5_1_1_3_1"/>
    <protectedRange algorithmName="SHA-512" hashValue="ON39YdpmFHfN9f47KpiRvqrKx0V9+erV1CNkpWzYhW/Qyc6aT8rEyCrvauWSYGZK2ia3o7vd3akF07acHAFpOA==" saltValue="yVW9XmDwTqEnmpSGai0KYg==" spinCount="100000" sqref="E27:J27" name="Range1_4_6_1_1_3_1"/>
    <protectedRange algorithmName="SHA-512" hashValue="ON39YdpmFHfN9f47KpiRvqrKx0V9+erV1CNkpWzYhW/Qyc6aT8rEyCrvauWSYGZK2ia3o7vd3akF07acHAFpOA==" saltValue="yVW9XmDwTqEnmpSGai0KYg==" spinCount="100000" sqref="B28:C28" name="Range1_1_2_6_1_1_7"/>
    <protectedRange algorithmName="SHA-512" hashValue="ON39YdpmFHfN9f47KpiRvqrKx0V9+erV1CNkpWzYhW/Qyc6aT8rEyCrvauWSYGZK2ia3o7vd3akF07acHAFpOA==" saltValue="yVW9XmDwTqEnmpSGai0KYg==" spinCount="100000" sqref="D28" name="Range1_1_1_2_5_1_1_7"/>
    <protectedRange algorithmName="SHA-512" hashValue="ON39YdpmFHfN9f47KpiRvqrKx0V9+erV1CNkpWzYhW/Qyc6aT8rEyCrvauWSYGZK2ia3o7vd3akF07acHAFpOA==" saltValue="yVW9XmDwTqEnmpSGai0KYg==" spinCount="100000" sqref="E28:J28" name="Range1_4_6_1_1_2"/>
    <protectedRange algorithmName="SHA-512" hashValue="ON39YdpmFHfN9f47KpiRvqrKx0V9+erV1CNkpWzYhW/Qyc6aT8rEyCrvauWSYGZK2ia3o7vd3akF07acHAFpOA==" saltValue="yVW9XmDwTqEnmpSGai0KYg==" spinCount="100000" sqref="B29:C29" name="Range1_1_2_6_1_1_20"/>
    <protectedRange algorithmName="SHA-512" hashValue="ON39YdpmFHfN9f47KpiRvqrKx0V9+erV1CNkpWzYhW/Qyc6aT8rEyCrvauWSYGZK2ia3o7vd3akF07acHAFpOA==" saltValue="yVW9XmDwTqEnmpSGai0KYg==" spinCount="100000" sqref="D29" name="Range1_1_1_2_5_1_1_20"/>
    <protectedRange algorithmName="SHA-512" hashValue="ON39YdpmFHfN9f47KpiRvqrKx0V9+erV1CNkpWzYhW/Qyc6aT8rEyCrvauWSYGZK2ia3o7vd3akF07acHAFpOA==" saltValue="yVW9XmDwTqEnmpSGai0KYg==" spinCount="100000" sqref="E29:J29" name="Range1_4_6_1_1_21"/>
    <protectedRange algorithmName="SHA-512" hashValue="ON39YdpmFHfN9f47KpiRvqrKx0V9+erV1CNkpWzYhW/Qyc6aT8rEyCrvauWSYGZK2ia3o7vd3akF07acHAFpOA==" saltValue="yVW9XmDwTqEnmpSGai0KYg==" spinCount="100000" sqref="B30:C30" name="Range1_1_2_11"/>
    <protectedRange algorithmName="SHA-512" hashValue="ON39YdpmFHfN9f47KpiRvqrKx0V9+erV1CNkpWzYhW/Qyc6aT8rEyCrvauWSYGZK2ia3o7vd3akF07acHAFpOA==" saltValue="yVW9XmDwTqEnmpSGai0KYg==" spinCount="100000" sqref="D30" name="Range1_1_1_2_8"/>
    <protectedRange algorithmName="SHA-512" hashValue="ON39YdpmFHfN9f47KpiRvqrKx0V9+erV1CNkpWzYhW/Qyc6aT8rEyCrvauWSYGZK2ia3o7vd3akF07acHAFpOA==" saltValue="yVW9XmDwTqEnmpSGai0KYg==" spinCount="100000" sqref="E30:J30" name="Range1_4_10"/>
  </protectedRanges>
  <conditionalFormatting sqref="E2">
    <cfRule type="top10" dxfId="167" priority="168" rank="1"/>
  </conditionalFormatting>
  <conditionalFormatting sqref="F2">
    <cfRule type="top10" dxfId="166" priority="167" rank="1"/>
  </conditionalFormatting>
  <conditionalFormatting sqref="G2">
    <cfRule type="top10" dxfId="165" priority="166" rank="1"/>
  </conditionalFormatting>
  <conditionalFormatting sqref="H2">
    <cfRule type="top10" dxfId="164" priority="165" rank="1"/>
  </conditionalFormatting>
  <conditionalFormatting sqref="I2">
    <cfRule type="top10" dxfId="163" priority="164" rank="1"/>
  </conditionalFormatting>
  <conditionalFormatting sqref="J2">
    <cfRule type="top10" dxfId="162" priority="163" rank="1"/>
  </conditionalFormatting>
  <conditionalFormatting sqref="E3">
    <cfRule type="top10" dxfId="161" priority="157" rank="1"/>
  </conditionalFormatting>
  <conditionalFormatting sqref="F3">
    <cfRule type="top10" dxfId="160" priority="158" rank="1"/>
  </conditionalFormatting>
  <conditionalFormatting sqref="G3">
    <cfRule type="top10" dxfId="159" priority="159" rank="1"/>
  </conditionalFormatting>
  <conditionalFormatting sqref="H3">
    <cfRule type="top10" dxfId="158" priority="160" rank="1"/>
  </conditionalFormatting>
  <conditionalFormatting sqref="I3">
    <cfRule type="top10" dxfId="157" priority="161" rank="1"/>
  </conditionalFormatting>
  <conditionalFormatting sqref="J3">
    <cfRule type="top10" dxfId="156" priority="162" rank="1"/>
  </conditionalFormatting>
  <conditionalFormatting sqref="E4">
    <cfRule type="top10" dxfId="155" priority="151" rank="1"/>
  </conditionalFormatting>
  <conditionalFormatting sqref="F4">
    <cfRule type="top10" dxfId="154" priority="152" rank="1"/>
  </conditionalFormatting>
  <conditionalFormatting sqref="G4">
    <cfRule type="top10" dxfId="153" priority="153" rank="1"/>
  </conditionalFormatting>
  <conditionalFormatting sqref="H4">
    <cfRule type="top10" dxfId="152" priority="154" rank="1"/>
  </conditionalFormatting>
  <conditionalFormatting sqref="I4">
    <cfRule type="top10" dxfId="151" priority="155" rank="1"/>
  </conditionalFormatting>
  <conditionalFormatting sqref="J4">
    <cfRule type="top10" dxfId="150" priority="156" rank="1"/>
  </conditionalFormatting>
  <conditionalFormatting sqref="E5">
    <cfRule type="top10" dxfId="149" priority="150" rank="1"/>
  </conditionalFormatting>
  <conditionalFormatting sqref="F5">
    <cfRule type="top10" dxfId="148" priority="149" rank="1"/>
  </conditionalFormatting>
  <conditionalFormatting sqref="G5">
    <cfRule type="top10" dxfId="147" priority="148" rank="1"/>
  </conditionalFormatting>
  <conditionalFormatting sqref="H5">
    <cfRule type="top10" dxfId="146" priority="147" rank="1"/>
  </conditionalFormatting>
  <conditionalFormatting sqref="I5">
    <cfRule type="top10" dxfId="145" priority="146" rank="1"/>
  </conditionalFormatting>
  <conditionalFormatting sqref="J5">
    <cfRule type="top10" dxfId="144" priority="145" rank="1"/>
  </conditionalFormatting>
  <conditionalFormatting sqref="E6">
    <cfRule type="top10" dxfId="143" priority="144" rank="1"/>
  </conditionalFormatting>
  <conditionalFormatting sqref="F6">
    <cfRule type="top10" dxfId="142" priority="143" rank="1"/>
  </conditionalFormatting>
  <conditionalFormatting sqref="G6">
    <cfRule type="top10" dxfId="141" priority="142" rank="1"/>
  </conditionalFormatting>
  <conditionalFormatting sqref="H6">
    <cfRule type="top10" dxfId="140" priority="141" rank="1"/>
  </conditionalFormatting>
  <conditionalFormatting sqref="I6">
    <cfRule type="top10" dxfId="139" priority="140" rank="1"/>
  </conditionalFormatting>
  <conditionalFormatting sqref="J6">
    <cfRule type="top10" dxfId="138" priority="139" rank="1"/>
  </conditionalFormatting>
  <conditionalFormatting sqref="E7">
    <cfRule type="top10" dxfId="137" priority="138" rank="1"/>
  </conditionalFormatting>
  <conditionalFormatting sqref="F7">
    <cfRule type="top10" dxfId="136" priority="137" rank="1"/>
  </conditionalFormatting>
  <conditionalFormatting sqref="G7">
    <cfRule type="top10" dxfId="135" priority="136" rank="1"/>
  </conditionalFormatting>
  <conditionalFormatting sqref="H7">
    <cfRule type="top10" dxfId="134" priority="135" rank="1"/>
  </conditionalFormatting>
  <conditionalFormatting sqref="I7">
    <cfRule type="top10" dxfId="133" priority="134" rank="1"/>
  </conditionalFormatting>
  <conditionalFormatting sqref="J7">
    <cfRule type="top10" dxfId="132" priority="133" rank="1"/>
  </conditionalFormatting>
  <conditionalFormatting sqref="E8">
    <cfRule type="top10" dxfId="131" priority="132" rank="1"/>
  </conditionalFormatting>
  <conditionalFormatting sqref="F8">
    <cfRule type="top10" dxfId="130" priority="131" rank="1"/>
  </conditionalFormatting>
  <conditionalFormatting sqref="G8">
    <cfRule type="top10" dxfId="129" priority="130" rank="1"/>
  </conditionalFormatting>
  <conditionalFormatting sqref="H8">
    <cfRule type="top10" dxfId="128" priority="129" rank="1"/>
  </conditionalFormatting>
  <conditionalFormatting sqref="I8">
    <cfRule type="top10" dxfId="127" priority="128" rank="1"/>
  </conditionalFormatting>
  <conditionalFormatting sqref="J8">
    <cfRule type="top10" dxfId="126" priority="127" rank="1"/>
  </conditionalFormatting>
  <conditionalFormatting sqref="E9">
    <cfRule type="top10" dxfId="125" priority="126" rank="1"/>
  </conditionalFormatting>
  <conditionalFormatting sqref="F9">
    <cfRule type="top10" dxfId="124" priority="125" rank="1"/>
  </conditionalFormatting>
  <conditionalFormatting sqref="G9">
    <cfRule type="top10" dxfId="123" priority="124" rank="1"/>
  </conditionalFormatting>
  <conditionalFormatting sqref="H9">
    <cfRule type="top10" dxfId="122" priority="123" rank="1"/>
  </conditionalFormatting>
  <conditionalFormatting sqref="I9">
    <cfRule type="top10" dxfId="121" priority="122" rank="1"/>
  </conditionalFormatting>
  <conditionalFormatting sqref="J9">
    <cfRule type="top10" dxfId="120" priority="121" rank="1"/>
  </conditionalFormatting>
  <conditionalFormatting sqref="E10">
    <cfRule type="top10" dxfId="119" priority="120" rank="1"/>
  </conditionalFormatting>
  <conditionalFormatting sqref="F10">
    <cfRule type="top10" dxfId="118" priority="119" rank="1"/>
  </conditionalFormatting>
  <conditionalFormatting sqref="G10">
    <cfRule type="top10" dxfId="117" priority="118" rank="1"/>
  </conditionalFormatting>
  <conditionalFormatting sqref="H10">
    <cfRule type="top10" dxfId="116" priority="117" rank="1"/>
  </conditionalFormatting>
  <conditionalFormatting sqref="I10">
    <cfRule type="top10" dxfId="115" priority="116" rank="1"/>
  </conditionalFormatting>
  <conditionalFormatting sqref="J10">
    <cfRule type="top10" dxfId="114" priority="115" rank="1"/>
  </conditionalFormatting>
  <conditionalFormatting sqref="E11">
    <cfRule type="top10" dxfId="113" priority="114" rank="1"/>
  </conditionalFormatting>
  <conditionalFormatting sqref="F11">
    <cfRule type="top10" dxfId="112" priority="113" rank="1"/>
  </conditionalFormatting>
  <conditionalFormatting sqref="G11">
    <cfRule type="top10" dxfId="111" priority="112" rank="1"/>
  </conditionalFormatting>
  <conditionalFormatting sqref="H11">
    <cfRule type="top10" dxfId="110" priority="111" rank="1"/>
  </conditionalFormatting>
  <conditionalFormatting sqref="I11">
    <cfRule type="top10" dxfId="109" priority="110" rank="1"/>
  </conditionalFormatting>
  <conditionalFormatting sqref="J11">
    <cfRule type="top10" dxfId="108" priority="109" rank="1"/>
  </conditionalFormatting>
  <conditionalFormatting sqref="E12">
    <cfRule type="top10" dxfId="107" priority="108" rank="1"/>
  </conditionalFormatting>
  <conditionalFormatting sqref="F12">
    <cfRule type="top10" dxfId="106" priority="107" rank="1"/>
  </conditionalFormatting>
  <conditionalFormatting sqref="G12">
    <cfRule type="top10" dxfId="105" priority="106" rank="1"/>
  </conditionalFormatting>
  <conditionalFormatting sqref="H12">
    <cfRule type="top10" dxfId="104" priority="105" rank="1"/>
  </conditionalFormatting>
  <conditionalFormatting sqref="I12">
    <cfRule type="top10" dxfId="103" priority="104" rank="1"/>
  </conditionalFormatting>
  <conditionalFormatting sqref="J12">
    <cfRule type="top10" dxfId="102" priority="103" rank="1"/>
  </conditionalFormatting>
  <conditionalFormatting sqref="E13">
    <cfRule type="top10" dxfId="101" priority="102" rank="1"/>
  </conditionalFormatting>
  <conditionalFormatting sqref="F13">
    <cfRule type="top10" dxfId="100" priority="101" rank="1"/>
  </conditionalFormatting>
  <conditionalFormatting sqref="G13">
    <cfRule type="top10" dxfId="99" priority="100" rank="1"/>
  </conditionalFormatting>
  <conditionalFormatting sqref="H13">
    <cfRule type="top10" dxfId="98" priority="99" rank="1"/>
  </conditionalFormatting>
  <conditionalFormatting sqref="I13">
    <cfRule type="top10" dxfId="97" priority="98" rank="1"/>
  </conditionalFormatting>
  <conditionalFormatting sqref="J13">
    <cfRule type="top10" dxfId="96" priority="97" rank="1"/>
  </conditionalFormatting>
  <conditionalFormatting sqref="E14">
    <cfRule type="top10" dxfId="95" priority="96" rank="1"/>
  </conditionalFormatting>
  <conditionalFormatting sqref="F14">
    <cfRule type="top10" dxfId="94" priority="95" rank="1"/>
  </conditionalFormatting>
  <conditionalFormatting sqref="G14">
    <cfRule type="top10" dxfId="93" priority="94" rank="1"/>
  </conditionalFormatting>
  <conditionalFormatting sqref="H14">
    <cfRule type="top10" dxfId="92" priority="93" rank="1"/>
  </conditionalFormatting>
  <conditionalFormatting sqref="I14">
    <cfRule type="top10" dxfId="91" priority="92" rank="1"/>
  </conditionalFormatting>
  <conditionalFormatting sqref="J14">
    <cfRule type="top10" dxfId="90" priority="91" rank="1"/>
  </conditionalFormatting>
  <conditionalFormatting sqref="E15">
    <cfRule type="top10" dxfId="89" priority="90" rank="1"/>
  </conditionalFormatting>
  <conditionalFormatting sqref="F15">
    <cfRule type="top10" dxfId="88" priority="89" rank="1"/>
  </conditionalFormatting>
  <conditionalFormatting sqref="G15">
    <cfRule type="top10" dxfId="87" priority="88" rank="1"/>
  </conditionalFormatting>
  <conditionalFormatting sqref="H15">
    <cfRule type="top10" dxfId="86" priority="87" rank="1"/>
  </conditionalFormatting>
  <conditionalFormatting sqref="I15">
    <cfRule type="top10" dxfId="85" priority="86" rank="1"/>
  </conditionalFormatting>
  <conditionalFormatting sqref="J15">
    <cfRule type="top10" dxfId="84" priority="85" rank="1"/>
  </conditionalFormatting>
  <conditionalFormatting sqref="E16">
    <cfRule type="top10" dxfId="83" priority="84" rank="1"/>
  </conditionalFormatting>
  <conditionalFormatting sqref="F16">
    <cfRule type="top10" dxfId="82" priority="83" rank="1"/>
  </conditionalFormatting>
  <conditionalFormatting sqref="G16">
    <cfRule type="top10" dxfId="81" priority="82" rank="1"/>
  </conditionalFormatting>
  <conditionalFormatting sqref="H16">
    <cfRule type="top10" dxfId="80" priority="81" rank="1"/>
  </conditionalFormatting>
  <conditionalFormatting sqref="I16">
    <cfRule type="top10" dxfId="79" priority="80" rank="1"/>
  </conditionalFormatting>
  <conditionalFormatting sqref="J16">
    <cfRule type="top10" dxfId="78" priority="79" rank="1"/>
  </conditionalFormatting>
  <conditionalFormatting sqref="E17">
    <cfRule type="top10" dxfId="77" priority="78" rank="1"/>
  </conditionalFormatting>
  <conditionalFormatting sqref="F17">
    <cfRule type="top10" dxfId="76" priority="77" rank="1"/>
  </conditionalFormatting>
  <conditionalFormatting sqref="G17">
    <cfRule type="top10" dxfId="75" priority="76" rank="1"/>
  </conditionalFormatting>
  <conditionalFormatting sqref="H17">
    <cfRule type="top10" dxfId="74" priority="75" rank="1"/>
  </conditionalFormatting>
  <conditionalFormatting sqref="I17">
    <cfRule type="top10" dxfId="73" priority="74" rank="1"/>
  </conditionalFormatting>
  <conditionalFormatting sqref="J17">
    <cfRule type="top10" dxfId="72" priority="73" rank="1"/>
  </conditionalFormatting>
  <conditionalFormatting sqref="E18">
    <cfRule type="top10" dxfId="71" priority="72" rank="1"/>
  </conditionalFormatting>
  <conditionalFormatting sqref="F18">
    <cfRule type="top10" dxfId="70" priority="71" rank="1"/>
  </conditionalFormatting>
  <conditionalFormatting sqref="G18">
    <cfRule type="top10" dxfId="69" priority="70" rank="1"/>
  </conditionalFormatting>
  <conditionalFormatting sqref="H18">
    <cfRule type="top10" dxfId="68" priority="69" rank="1"/>
  </conditionalFormatting>
  <conditionalFormatting sqref="I18">
    <cfRule type="top10" dxfId="67" priority="68" rank="1"/>
  </conditionalFormatting>
  <conditionalFormatting sqref="J18">
    <cfRule type="top10" dxfId="66" priority="67" rank="1"/>
  </conditionalFormatting>
  <conditionalFormatting sqref="E19">
    <cfRule type="top10" dxfId="65" priority="66" rank="1"/>
  </conditionalFormatting>
  <conditionalFormatting sqref="F19">
    <cfRule type="top10" dxfId="64" priority="65" rank="1"/>
  </conditionalFormatting>
  <conditionalFormatting sqref="G19">
    <cfRule type="top10" dxfId="63" priority="64" rank="1"/>
  </conditionalFormatting>
  <conditionalFormatting sqref="H19">
    <cfRule type="top10" dxfId="62" priority="63" rank="1"/>
  </conditionalFormatting>
  <conditionalFormatting sqref="I19">
    <cfRule type="top10" dxfId="61" priority="62" rank="1"/>
  </conditionalFormatting>
  <conditionalFormatting sqref="J19">
    <cfRule type="top10" dxfId="60" priority="61" rank="1"/>
  </conditionalFormatting>
  <conditionalFormatting sqref="E20">
    <cfRule type="top10" dxfId="59" priority="60" rank="1"/>
  </conditionalFormatting>
  <conditionalFormatting sqref="F20">
    <cfRule type="top10" dxfId="58" priority="59" rank="1"/>
  </conditionalFormatting>
  <conditionalFormatting sqref="G20">
    <cfRule type="top10" dxfId="57" priority="58" rank="1"/>
  </conditionalFormatting>
  <conditionalFormatting sqref="H20">
    <cfRule type="top10" dxfId="56" priority="57" rank="1"/>
  </conditionalFormatting>
  <conditionalFormatting sqref="I20">
    <cfRule type="top10" dxfId="55" priority="56" rank="1"/>
  </conditionalFormatting>
  <conditionalFormatting sqref="J20">
    <cfRule type="top10" dxfId="54" priority="55" rank="1"/>
  </conditionalFormatting>
  <conditionalFormatting sqref="I21">
    <cfRule type="top10" dxfId="53" priority="54" rank="1"/>
  </conditionalFormatting>
  <conditionalFormatting sqref="H21">
    <cfRule type="top10" dxfId="52" priority="50" rank="1"/>
  </conditionalFormatting>
  <conditionalFormatting sqref="J21">
    <cfRule type="top10" dxfId="51" priority="51" rank="1"/>
  </conditionalFormatting>
  <conditionalFormatting sqref="G21">
    <cfRule type="top10" dxfId="50" priority="53" rank="1"/>
  </conditionalFormatting>
  <conditionalFormatting sqref="F21">
    <cfRule type="top10" dxfId="49" priority="52" rank="1"/>
  </conditionalFormatting>
  <conditionalFormatting sqref="E21">
    <cfRule type="top10" dxfId="48" priority="49" rank="1"/>
  </conditionalFormatting>
  <conditionalFormatting sqref="E22:E23">
    <cfRule type="top10" dxfId="47" priority="48" rank="1"/>
  </conditionalFormatting>
  <conditionalFormatting sqref="F22:F23">
    <cfRule type="top10" dxfId="46" priority="47" rank="1"/>
  </conditionalFormatting>
  <conditionalFormatting sqref="G22:G23">
    <cfRule type="top10" dxfId="45" priority="46" rank="1"/>
  </conditionalFormatting>
  <conditionalFormatting sqref="H22:H23">
    <cfRule type="top10" dxfId="44" priority="45" rank="1"/>
  </conditionalFormatting>
  <conditionalFormatting sqref="I22:I23">
    <cfRule type="top10" dxfId="43" priority="44" rank="1"/>
  </conditionalFormatting>
  <conditionalFormatting sqref="J22:J23">
    <cfRule type="top10" dxfId="42" priority="43" rank="1"/>
  </conditionalFormatting>
  <conditionalFormatting sqref="E24">
    <cfRule type="top10" dxfId="41" priority="42" rank="1"/>
  </conditionalFormatting>
  <conditionalFormatting sqref="F24">
    <cfRule type="top10" dxfId="40" priority="41" rank="1"/>
  </conditionalFormatting>
  <conditionalFormatting sqref="G24">
    <cfRule type="top10" dxfId="39" priority="40" rank="1"/>
  </conditionalFormatting>
  <conditionalFormatting sqref="H24">
    <cfRule type="top10" dxfId="38" priority="39" rank="1"/>
  </conditionalFormatting>
  <conditionalFormatting sqref="I24">
    <cfRule type="top10" dxfId="37" priority="38" rank="1"/>
  </conditionalFormatting>
  <conditionalFormatting sqref="J24">
    <cfRule type="top10" dxfId="36" priority="37" rank="1"/>
  </conditionalFormatting>
  <conditionalFormatting sqref="E25">
    <cfRule type="top10" dxfId="35" priority="36" rank="1"/>
  </conditionalFormatting>
  <conditionalFormatting sqref="F25">
    <cfRule type="top10" dxfId="34" priority="35" rank="1"/>
  </conditionalFormatting>
  <conditionalFormatting sqref="G25">
    <cfRule type="top10" dxfId="33" priority="34" rank="1"/>
  </conditionalFormatting>
  <conditionalFormatting sqref="H25">
    <cfRule type="top10" dxfId="32" priority="33" rank="1"/>
  </conditionalFormatting>
  <conditionalFormatting sqref="I25">
    <cfRule type="top10" dxfId="31" priority="32" rank="1"/>
  </conditionalFormatting>
  <conditionalFormatting sqref="J25">
    <cfRule type="top10" dxfId="30" priority="31" rank="1"/>
  </conditionalFormatting>
  <conditionalFormatting sqref="E26">
    <cfRule type="top10" dxfId="29" priority="30" rank="1"/>
  </conditionalFormatting>
  <conditionalFormatting sqref="F26">
    <cfRule type="top10" dxfId="28" priority="29" rank="1"/>
  </conditionalFormatting>
  <conditionalFormatting sqref="G26">
    <cfRule type="top10" dxfId="27" priority="28" rank="1"/>
  </conditionalFormatting>
  <conditionalFormatting sqref="H26">
    <cfRule type="top10" dxfId="26" priority="27" rank="1"/>
  </conditionalFormatting>
  <conditionalFormatting sqref="I26">
    <cfRule type="top10" dxfId="25" priority="26" rank="1"/>
  </conditionalFormatting>
  <conditionalFormatting sqref="J26">
    <cfRule type="top10" dxfId="24" priority="25" rank="1"/>
  </conditionalFormatting>
  <conditionalFormatting sqref="E27">
    <cfRule type="top10" dxfId="23" priority="24" rank="1"/>
  </conditionalFormatting>
  <conditionalFormatting sqref="F27">
    <cfRule type="top10" dxfId="22" priority="23" rank="1"/>
  </conditionalFormatting>
  <conditionalFormatting sqref="G27">
    <cfRule type="top10" dxfId="21" priority="22" rank="1"/>
  </conditionalFormatting>
  <conditionalFormatting sqref="H27">
    <cfRule type="top10" dxfId="20" priority="21" rank="1"/>
  </conditionalFormatting>
  <conditionalFormatting sqref="I27">
    <cfRule type="top10" dxfId="19" priority="20" rank="1"/>
  </conditionalFormatting>
  <conditionalFormatting sqref="J27">
    <cfRule type="top10" dxfId="18" priority="19" rank="1"/>
  </conditionalFormatting>
  <conditionalFormatting sqref="E28">
    <cfRule type="top10" dxfId="17" priority="18" rank="1"/>
  </conditionalFormatting>
  <conditionalFormatting sqref="F28">
    <cfRule type="top10" dxfId="16" priority="17" rank="1"/>
  </conditionalFormatting>
  <conditionalFormatting sqref="G28">
    <cfRule type="top10" dxfId="15" priority="16" rank="1"/>
  </conditionalFormatting>
  <conditionalFormatting sqref="H28">
    <cfRule type="top10" dxfId="14" priority="15" rank="1"/>
  </conditionalFormatting>
  <conditionalFormatting sqref="I28">
    <cfRule type="top10" dxfId="13" priority="14" rank="1"/>
  </conditionalFormatting>
  <conditionalFormatting sqref="J28">
    <cfRule type="top10" dxfId="12" priority="13" rank="1"/>
  </conditionalFormatting>
  <conditionalFormatting sqref="E29">
    <cfRule type="top10" dxfId="11" priority="12" rank="1"/>
  </conditionalFormatting>
  <conditionalFormatting sqref="F29">
    <cfRule type="top10" dxfId="10" priority="11" rank="1"/>
  </conditionalFormatting>
  <conditionalFormatting sqref="G29">
    <cfRule type="top10" dxfId="9" priority="10" rank="1"/>
  </conditionalFormatting>
  <conditionalFormatting sqref="H29">
    <cfRule type="top10" dxfId="8" priority="9" rank="1"/>
  </conditionalFormatting>
  <conditionalFormatting sqref="I29">
    <cfRule type="top10" dxfId="7" priority="8" rank="1"/>
  </conditionalFormatting>
  <conditionalFormatting sqref="J29">
    <cfRule type="top10" dxfId="6" priority="7" rank="1"/>
  </conditionalFormatting>
  <conditionalFormatting sqref="E30">
    <cfRule type="top10" dxfId="5" priority="6" rank="1"/>
  </conditionalFormatting>
  <conditionalFormatting sqref="F30">
    <cfRule type="top10" dxfId="4" priority="5" rank="1"/>
  </conditionalFormatting>
  <conditionalFormatting sqref="G30">
    <cfRule type="top10" dxfId="3" priority="4" rank="1"/>
  </conditionalFormatting>
  <conditionalFormatting sqref="H30">
    <cfRule type="top10" dxfId="2" priority="3" rank="1"/>
  </conditionalFormatting>
  <conditionalFormatting sqref="I30">
    <cfRule type="top10" dxfId="1" priority="2" rank="1"/>
  </conditionalFormatting>
  <conditionalFormatting sqref="J30">
    <cfRule type="top10" dxfId="0" priority="1" rank="1"/>
  </conditionalFormatting>
  <hyperlinks>
    <hyperlink ref="Q1" location="'National 2021 Rankings'!A1" display="Return to Rankings" xr:uid="{C3239F1A-955F-44A0-BF98-C1D95D878AD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26D359-8E24-41CB-A895-4FFA7BBC675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2EC0A-9BE9-4574-88EB-F4028546D59D}">
  <dimension ref="A1:Q5"/>
  <sheetViews>
    <sheetView workbookViewId="0">
      <selection activeCell="Q1" sqref="Q1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27</v>
      </c>
      <c r="B2" s="16" t="s">
        <v>64</v>
      </c>
      <c r="C2" s="17">
        <v>44311</v>
      </c>
      <c r="D2" s="18" t="s">
        <v>62</v>
      </c>
      <c r="E2" s="19">
        <v>191</v>
      </c>
      <c r="F2" s="19">
        <v>183</v>
      </c>
      <c r="G2" s="19">
        <v>180</v>
      </c>
      <c r="H2" s="19">
        <v>178</v>
      </c>
      <c r="I2" s="19"/>
      <c r="J2" s="19"/>
      <c r="K2" s="20">
        <v>4</v>
      </c>
      <c r="L2" s="20">
        <v>732</v>
      </c>
      <c r="M2" s="21">
        <v>183</v>
      </c>
      <c r="N2" s="22">
        <v>5</v>
      </c>
      <c r="O2" s="23">
        <v>188</v>
      </c>
    </row>
    <row r="5" spans="1:17" x14ac:dyDescent="0.3">
      <c r="K5" s="7">
        <f>SUM(K2:K4)</f>
        <v>4</v>
      </c>
      <c r="L5" s="7">
        <f>SUM(L2:L4)</f>
        <v>732</v>
      </c>
      <c r="M5" s="12">
        <f>SUM(L5/K5)</f>
        <v>183</v>
      </c>
      <c r="N5" s="7">
        <f>SUM(N2:N4)</f>
        <v>5</v>
      </c>
      <c r="O5" s="12">
        <f>SUM(M5+N5)</f>
        <v>188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_2_7_1"/>
    <protectedRange algorithmName="SHA-512" hashValue="ON39YdpmFHfN9f47KpiRvqrKx0V9+erV1CNkpWzYhW/Qyc6aT8rEyCrvauWSYGZK2ia3o7vd3akF07acHAFpOA==" saltValue="yVW9XmDwTqEnmpSGai0KYg==" spinCount="100000" sqref="D2" name="Range1_1_1_2_4_1"/>
    <protectedRange algorithmName="SHA-512" hashValue="ON39YdpmFHfN9f47KpiRvqrKx0V9+erV1CNkpWzYhW/Qyc6aT8rEyCrvauWSYGZK2ia3o7vd3akF07acHAFpOA==" saltValue="yVW9XmDwTqEnmpSGai0KYg==" spinCount="100000" sqref="E2:J2" name="Range1_4_5_1"/>
  </protectedRanges>
  <conditionalFormatting sqref="E2">
    <cfRule type="top10" dxfId="845" priority="6" rank="1"/>
  </conditionalFormatting>
  <conditionalFormatting sqref="F2">
    <cfRule type="top10" dxfId="844" priority="5" rank="1"/>
  </conditionalFormatting>
  <conditionalFormatting sqref="G2">
    <cfRule type="top10" dxfId="843" priority="4" rank="1"/>
  </conditionalFormatting>
  <conditionalFormatting sqref="H2">
    <cfRule type="top10" dxfId="842" priority="3" rank="1"/>
  </conditionalFormatting>
  <conditionalFormatting sqref="I2">
    <cfRule type="top10" dxfId="841" priority="2" rank="1"/>
  </conditionalFormatting>
  <conditionalFormatting sqref="J2">
    <cfRule type="top10" dxfId="840" priority="1" rank="1"/>
  </conditionalFormatting>
  <hyperlinks>
    <hyperlink ref="Q1" location="'National 2021 Rankings'!A1" display="Return to Rankings" xr:uid="{9F278665-6B3D-4F7A-BFB2-404225D4B33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54C712-6834-4EB0-BB6F-30AA4768E05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5A96A-61AB-41FD-8C72-53BFD3DC71D0}">
  <dimension ref="A1:Q5"/>
  <sheetViews>
    <sheetView workbookViewId="0">
      <selection activeCell="A4" sqref="A4:O4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54</v>
      </c>
      <c r="B2" s="16" t="s">
        <v>55</v>
      </c>
      <c r="C2" s="17">
        <v>44304</v>
      </c>
      <c r="D2" s="18" t="s">
        <v>56</v>
      </c>
      <c r="E2" s="19">
        <v>192</v>
      </c>
      <c r="F2" s="19">
        <v>192</v>
      </c>
      <c r="G2" s="19">
        <v>193</v>
      </c>
      <c r="H2" s="19">
        <v>191</v>
      </c>
      <c r="I2" s="19"/>
      <c r="J2" s="19"/>
      <c r="K2" s="20">
        <v>4</v>
      </c>
      <c r="L2" s="20">
        <v>768</v>
      </c>
      <c r="M2" s="21">
        <v>192</v>
      </c>
      <c r="N2" s="22">
        <v>5</v>
      </c>
      <c r="O2" s="23">
        <v>197</v>
      </c>
    </row>
    <row r="3" spans="1:17" x14ac:dyDescent="0.3">
      <c r="A3" s="15" t="s">
        <v>54</v>
      </c>
      <c r="B3" s="16" t="s">
        <v>55</v>
      </c>
      <c r="C3" s="17">
        <v>44332</v>
      </c>
      <c r="D3" s="18" t="s">
        <v>56</v>
      </c>
      <c r="E3" s="19">
        <v>187</v>
      </c>
      <c r="F3" s="19">
        <v>187</v>
      </c>
      <c r="G3" s="19">
        <v>185</v>
      </c>
      <c r="H3" s="19">
        <v>177</v>
      </c>
      <c r="I3" s="19"/>
      <c r="J3" s="19"/>
      <c r="K3" s="20">
        <v>4</v>
      </c>
      <c r="L3" s="20">
        <v>736</v>
      </c>
      <c r="M3" s="21">
        <v>184</v>
      </c>
      <c r="N3" s="22">
        <v>5</v>
      </c>
      <c r="O3" s="23">
        <v>189</v>
      </c>
    </row>
    <row r="4" spans="1:17" x14ac:dyDescent="0.3">
      <c r="A4" s="15" t="s">
        <v>54</v>
      </c>
      <c r="B4" s="16" t="s">
        <v>55</v>
      </c>
      <c r="C4" s="17">
        <v>44353</v>
      </c>
      <c r="D4" s="18" t="s">
        <v>56</v>
      </c>
      <c r="E4" s="19">
        <v>194</v>
      </c>
      <c r="F4" s="19">
        <v>189</v>
      </c>
      <c r="G4" s="19">
        <v>196</v>
      </c>
      <c r="H4" s="19">
        <v>192</v>
      </c>
      <c r="I4" s="19">
        <v>192</v>
      </c>
      <c r="J4" s="19">
        <v>193</v>
      </c>
      <c r="K4" s="20">
        <v>6</v>
      </c>
      <c r="L4" s="20">
        <v>1156</v>
      </c>
      <c r="M4" s="21">
        <v>192.66666666666666</v>
      </c>
      <c r="N4" s="22">
        <v>10</v>
      </c>
      <c r="O4" s="23">
        <v>202.66666666666666</v>
      </c>
    </row>
    <row r="5" spans="1:17" x14ac:dyDescent="0.3">
      <c r="K5" s="7">
        <f>SUM(K2:K4)</f>
        <v>14</v>
      </c>
      <c r="L5" s="7">
        <f>SUM(L2:L4)</f>
        <v>2660</v>
      </c>
      <c r="M5" s="12">
        <f>SUM(L5/K5)</f>
        <v>190</v>
      </c>
      <c r="N5" s="7">
        <f>SUM(N2:N4)</f>
        <v>20</v>
      </c>
      <c r="O5" s="12">
        <f>SUM(M5+N5)</f>
        <v>210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_2_1_1"/>
    <protectedRange algorithmName="SHA-512" hashValue="ON39YdpmFHfN9f47KpiRvqrKx0V9+erV1CNkpWzYhW/Qyc6aT8rEyCrvauWSYGZK2ia3o7vd3akF07acHAFpOA==" saltValue="yVW9XmDwTqEnmpSGai0KYg==" spinCount="100000" sqref="D2" name="Range1_1_1_2_1"/>
    <protectedRange algorithmName="SHA-512" hashValue="ON39YdpmFHfN9f47KpiRvqrKx0V9+erV1CNkpWzYhW/Qyc6aT8rEyCrvauWSYGZK2ia3o7vd3akF07acHAFpOA==" saltValue="yVW9XmDwTqEnmpSGai0KYg==" spinCount="100000" sqref="E2:J2" name="Range1_4_1_1"/>
    <protectedRange algorithmName="SHA-512" hashValue="ON39YdpmFHfN9f47KpiRvqrKx0V9+erV1CNkpWzYhW/Qyc6aT8rEyCrvauWSYGZK2ia3o7vd3akF07acHAFpOA==" saltValue="yVW9XmDwTqEnmpSGai0KYg==" spinCount="100000" sqref="B3:C3" name="Range1_1_2_4"/>
    <protectedRange algorithmName="SHA-512" hashValue="ON39YdpmFHfN9f47KpiRvqrKx0V9+erV1CNkpWzYhW/Qyc6aT8rEyCrvauWSYGZK2ia3o7vd3akF07acHAFpOA==" saltValue="yVW9XmDwTqEnmpSGai0KYg==" spinCount="100000" sqref="D3" name="Range1_1_1_2_3"/>
    <protectedRange algorithmName="SHA-512" hashValue="ON39YdpmFHfN9f47KpiRvqrKx0V9+erV1CNkpWzYhW/Qyc6aT8rEyCrvauWSYGZK2ia3o7vd3akF07acHAFpOA==" saltValue="yVW9XmDwTqEnmpSGai0KYg==" spinCount="100000" sqref="E3:J3" name="Range1_4_4"/>
    <protectedRange algorithmName="SHA-512" hashValue="ON39YdpmFHfN9f47KpiRvqrKx0V9+erV1CNkpWzYhW/Qyc6aT8rEyCrvauWSYGZK2ia3o7vd3akF07acHAFpOA==" saltValue="yVW9XmDwTqEnmpSGai0KYg==" spinCount="100000" sqref="B4:C4" name="Range1_1_2_5"/>
    <protectedRange algorithmName="SHA-512" hashValue="ON39YdpmFHfN9f47KpiRvqrKx0V9+erV1CNkpWzYhW/Qyc6aT8rEyCrvauWSYGZK2ia3o7vd3akF07acHAFpOA==" saltValue="yVW9XmDwTqEnmpSGai0KYg==" spinCount="100000" sqref="D4" name="Range1_1_1_2_4"/>
    <protectedRange algorithmName="SHA-512" hashValue="ON39YdpmFHfN9f47KpiRvqrKx0V9+erV1CNkpWzYhW/Qyc6aT8rEyCrvauWSYGZK2ia3o7vd3akF07acHAFpOA==" saltValue="yVW9XmDwTqEnmpSGai0KYg==" spinCount="100000" sqref="E4:J4" name="Range1_4_5"/>
  </protectedRanges>
  <conditionalFormatting sqref="E2">
    <cfRule type="top10" dxfId="839" priority="18" rank="1"/>
  </conditionalFormatting>
  <conditionalFormatting sqref="F2">
    <cfRule type="top10" dxfId="838" priority="17" rank="1"/>
  </conditionalFormatting>
  <conditionalFormatting sqref="G2">
    <cfRule type="top10" dxfId="837" priority="16" rank="1"/>
  </conditionalFormatting>
  <conditionalFormatting sqref="H2">
    <cfRule type="top10" dxfId="836" priority="15" rank="1"/>
  </conditionalFormatting>
  <conditionalFormatting sqref="I2">
    <cfRule type="top10" dxfId="835" priority="14" rank="1"/>
  </conditionalFormatting>
  <conditionalFormatting sqref="J2">
    <cfRule type="top10" dxfId="834" priority="13" rank="1"/>
  </conditionalFormatting>
  <conditionalFormatting sqref="E3">
    <cfRule type="top10" dxfId="833" priority="12" rank="1"/>
  </conditionalFormatting>
  <conditionalFormatting sqref="F3">
    <cfRule type="top10" dxfId="832" priority="11" rank="1"/>
  </conditionalFormatting>
  <conditionalFormatting sqref="G3">
    <cfRule type="top10" dxfId="831" priority="10" rank="1"/>
  </conditionalFormatting>
  <conditionalFormatting sqref="H3">
    <cfRule type="top10" dxfId="830" priority="9" rank="1"/>
  </conditionalFormatting>
  <conditionalFormatting sqref="I3">
    <cfRule type="top10" dxfId="829" priority="8" rank="1"/>
  </conditionalFormatting>
  <conditionalFormatting sqref="J3">
    <cfRule type="top10" dxfId="828" priority="7" rank="1"/>
  </conditionalFormatting>
  <conditionalFormatting sqref="E4">
    <cfRule type="top10" dxfId="827" priority="6" rank="1"/>
  </conditionalFormatting>
  <conditionalFormatting sqref="F4">
    <cfRule type="top10" dxfId="826" priority="5" rank="1"/>
  </conditionalFormatting>
  <conditionalFormatting sqref="G4">
    <cfRule type="top10" dxfId="825" priority="4" rank="1"/>
  </conditionalFormatting>
  <conditionalFormatting sqref="H4">
    <cfRule type="top10" dxfId="824" priority="3" rank="1"/>
  </conditionalFormatting>
  <conditionalFormatting sqref="I4">
    <cfRule type="top10" dxfId="823" priority="2" rank="1"/>
  </conditionalFormatting>
  <conditionalFormatting sqref="J4">
    <cfRule type="top10" dxfId="822" priority="1" rank="1"/>
  </conditionalFormatting>
  <hyperlinks>
    <hyperlink ref="Q1" location="'National 2021 Rankings'!A1" display="Return to Rankings" xr:uid="{B06C079E-19B6-495C-81A5-87935E2D108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2B0BA4-BD8B-4D14-8166-246A391CBDE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C5C6-E82E-42A3-AF2B-FBC204232355}">
  <dimension ref="A1:Q5"/>
  <sheetViews>
    <sheetView workbookViewId="0">
      <selection activeCell="Q1" sqref="Q1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27</v>
      </c>
      <c r="B2" s="16" t="s">
        <v>63</v>
      </c>
      <c r="C2" s="17">
        <v>44306</v>
      </c>
      <c r="D2" s="18" t="s">
        <v>62</v>
      </c>
      <c r="E2" s="19">
        <v>180</v>
      </c>
      <c r="F2" s="19">
        <v>175</v>
      </c>
      <c r="G2" s="19">
        <v>183</v>
      </c>
      <c r="H2" s="19">
        <v>169</v>
      </c>
      <c r="I2" s="19"/>
      <c r="J2" s="19"/>
      <c r="K2" s="20">
        <v>4</v>
      </c>
      <c r="L2" s="20">
        <v>707</v>
      </c>
      <c r="M2" s="21">
        <v>176.75</v>
      </c>
      <c r="N2" s="22">
        <v>5</v>
      </c>
      <c r="O2" s="23">
        <v>181.75</v>
      </c>
    </row>
    <row r="5" spans="1:17" x14ac:dyDescent="0.3">
      <c r="K5" s="7">
        <f>SUM(K2:K4)</f>
        <v>4</v>
      </c>
      <c r="L5" s="7">
        <f>SUM(L2:L4)</f>
        <v>707</v>
      </c>
      <c r="M5" s="12">
        <f>SUM(L5/K5)</f>
        <v>176.75</v>
      </c>
      <c r="N5" s="7">
        <f>SUM(N2:N4)</f>
        <v>5</v>
      </c>
      <c r="O5" s="12">
        <f>SUM(M5+N5)</f>
        <v>181.75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_2_4"/>
    <protectedRange algorithmName="SHA-512" hashValue="ON39YdpmFHfN9f47KpiRvqrKx0V9+erV1CNkpWzYhW/Qyc6aT8rEyCrvauWSYGZK2ia3o7vd3akF07acHAFpOA==" saltValue="yVW9XmDwTqEnmpSGai0KYg==" spinCount="100000" sqref="D2" name="Range1_1_1_2_2"/>
    <protectedRange algorithmName="SHA-512" hashValue="ON39YdpmFHfN9f47KpiRvqrKx0V9+erV1CNkpWzYhW/Qyc6aT8rEyCrvauWSYGZK2ia3o7vd3akF07acHAFpOA==" saltValue="yVW9XmDwTqEnmpSGai0KYg==" spinCount="100000" sqref="E2:J2" name="Range1_4_4"/>
  </protectedRanges>
  <conditionalFormatting sqref="E2">
    <cfRule type="top10" dxfId="821" priority="6" rank="1"/>
  </conditionalFormatting>
  <conditionalFormatting sqref="F2">
    <cfRule type="top10" dxfId="820" priority="5" rank="1"/>
  </conditionalFormatting>
  <conditionalFormatting sqref="G2">
    <cfRule type="top10" dxfId="819" priority="4" rank="1"/>
  </conditionalFormatting>
  <conditionalFormatting sqref="H2">
    <cfRule type="top10" dxfId="818" priority="3" rank="1"/>
  </conditionalFormatting>
  <conditionalFormatting sqref="I2">
    <cfRule type="top10" dxfId="817" priority="2" rank="1"/>
  </conditionalFormatting>
  <conditionalFormatting sqref="J2">
    <cfRule type="top10" dxfId="816" priority="1" rank="1"/>
  </conditionalFormatting>
  <hyperlinks>
    <hyperlink ref="Q1" location="'National 2021 Rankings'!A1" display="Return to Rankings" xr:uid="{59F46D2E-C264-4C6A-9E94-96E1292E7DE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B11A27-F27C-4D43-AE21-6BAA067E802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9B0DE-01FB-4C17-8F8D-F056953429A5}">
  <dimension ref="A1:Q9"/>
  <sheetViews>
    <sheetView workbookViewId="0">
      <selection activeCell="Q1" sqref="Q1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42</v>
      </c>
      <c r="B2" s="16" t="s">
        <v>43</v>
      </c>
      <c r="C2" s="17">
        <v>44282</v>
      </c>
      <c r="D2" s="18" t="s">
        <v>44</v>
      </c>
      <c r="E2" s="29">
        <v>164</v>
      </c>
      <c r="F2" s="29">
        <v>176</v>
      </c>
      <c r="G2" s="29">
        <v>188</v>
      </c>
      <c r="H2" s="29">
        <v>178</v>
      </c>
      <c r="I2" s="29"/>
      <c r="J2" s="29"/>
      <c r="K2" s="20">
        <v>4</v>
      </c>
      <c r="L2" s="20">
        <v>706</v>
      </c>
      <c r="M2" s="21">
        <v>176.5</v>
      </c>
      <c r="N2" s="22">
        <v>5</v>
      </c>
      <c r="O2" s="23">
        <v>181.5</v>
      </c>
    </row>
    <row r="3" spans="1:17" x14ac:dyDescent="0.3">
      <c r="A3" s="15" t="s">
        <v>42</v>
      </c>
      <c r="B3" s="16" t="s">
        <v>43</v>
      </c>
      <c r="C3" s="17">
        <v>44310</v>
      </c>
      <c r="D3" s="18" t="s">
        <v>44</v>
      </c>
      <c r="E3" s="29">
        <v>140</v>
      </c>
      <c r="F3" s="29">
        <v>128</v>
      </c>
      <c r="G3" s="29">
        <v>129</v>
      </c>
      <c r="H3" s="29">
        <v>117</v>
      </c>
      <c r="I3" s="29">
        <v>129</v>
      </c>
      <c r="J3" s="29">
        <v>175</v>
      </c>
      <c r="K3" s="20">
        <v>6</v>
      </c>
      <c r="L3" s="20">
        <v>818</v>
      </c>
      <c r="M3" s="21">
        <v>136.33333333333334</v>
      </c>
      <c r="N3" s="22">
        <v>10</v>
      </c>
      <c r="O3" s="23">
        <v>146.33333333333334</v>
      </c>
    </row>
    <row r="4" spans="1:17" x14ac:dyDescent="0.3">
      <c r="A4" s="15" t="s">
        <v>42</v>
      </c>
      <c r="B4" s="16" t="s">
        <v>43</v>
      </c>
      <c r="C4" s="17">
        <v>44339</v>
      </c>
      <c r="D4" s="18" t="s">
        <v>44</v>
      </c>
      <c r="E4" s="29">
        <v>155</v>
      </c>
      <c r="F4" s="29">
        <v>158</v>
      </c>
      <c r="G4" s="29">
        <v>153</v>
      </c>
      <c r="H4" s="29">
        <v>145</v>
      </c>
      <c r="I4" s="29"/>
      <c r="J4" s="29"/>
      <c r="K4" s="20">
        <v>4</v>
      </c>
      <c r="L4" s="20">
        <v>611</v>
      </c>
      <c r="M4" s="21">
        <v>152.75</v>
      </c>
      <c r="N4" s="22">
        <v>5</v>
      </c>
      <c r="O4" s="23">
        <v>157.75</v>
      </c>
    </row>
    <row r="5" spans="1:17" x14ac:dyDescent="0.3">
      <c r="A5" s="15" t="s">
        <v>42</v>
      </c>
      <c r="B5" s="16" t="s">
        <v>43</v>
      </c>
      <c r="C5" s="17">
        <v>44373</v>
      </c>
      <c r="D5" s="18" t="s">
        <v>44</v>
      </c>
      <c r="E5" s="29">
        <v>178</v>
      </c>
      <c r="F5" s="29">
        <v>176</v>
      </c>
      <c r="G5" s="29">
        <v>185</v>
      </c>
      <c r="H5" s="29">
        <v>169</v>
      </c>
      <c r="I5" s="29">
        <v>170</v>
      </c>
      <c r="J5" s="29">
        <v>183</v>
      </c>
      <c r="K5" s="20">
        <v>6</v>
      </c>
      <c r="L5" s="20">
        <v>1061</v>
      </c>
      <c r="M5" s="21">
        <v>176.83333333333334</v>
      </c>
      <c r="N5" s="22">
        <v>10</v>
      </c>
      <c r="O5" s="23">
        <v>186.83333333333334</v>
      </c>
    </row>
    <row r="6" spans="1:17" x14ac:dyDescent="0.3">
      <c r="A6" s="15" t="s">
        <v>42</v>
      </c>
      <c r="B6" s="16" t="s">
        <v>43</v>
      </c>
      <c r="C6" s="17">
        <v>44374</v>
      </c>
      <c r="D6" s="18" t="s">
        <v>44</v>
      </c>
      <c r="E6" s="29">
        <v>180</v>
      </c>
      <c r="F6" s="29">
        <v>174</v>
      </c>
      <c r="G6" s="29">
        <v>158</v>
      </c>
      <c r="H6" s="29">
        <v>167</v>
      </c>
      <c r="I6" s="29"/>
      <c r="J6" s="29"/>
      <c r="K6" s="20">
        <v>4</v>
      </c>
      <c r="L6" s="20">
        <v>679</v>
      </c>
      <c r="M6" s="21">
        <v>169.75</v>
      </c>
      <c r="N6" s="22">
        <v>5</v>
      </c>
      <c r="O6" s="23">
        <v>174.75</v>
      </c>
    </row>
    <row r="7" spans="1:17" x14ac:dyDescent="0.3">
      <c r="A7" s="15" t="s">
        <v>42</v>
      </c>
      <c r="B7" s="16" t="s">
        <v>43</v>
      </c>
      <c r="C7" s="17">
        <v>44436</v>
      </c>
      <c r="D7" s="18" t="s">
        <v>44</v>
      </c>
      <c r="E7" s="29">
        <v>178</v>
      </c>
      <c r="F7" s="29">
        <v>185</v>
      </c>
      <c r="G7" s="29">
        <v>162</v>
      </c>
      <c r="H7" s="29">
        <v>167</v>
      </c>
      <c r="I7" s="29">
        <v>178</v>
      </c>
      <c r="J7" s="29">
        <v>185</v>
      </c>
      <c r="K7" s="20">
        <v>6</v>
      </c>
      <c r="L7" s="20">
        <v>1055</v>
      </c>
      <c r="M7" s="21">
        <v>175.83333333333334</v>
      </c>
      <c r="N7" s="22">
        <v>10</v>
      </c>
      <c r="O7" s="23">
        <v>185.83333333333334</v>
      </c>
    </row>
    <row r="9" spans="1:17" x14ac:dyDescent="0.3">
      <c r="K9" s="7">
        <f>SUM(K2:K8)</f>
        <v>30</v>
      </c>
      <c r="L9" s="7">
        <f>SUM(L2:L8)</f>
        <v>4930</v>
      </c>
      <c r="M9" s="12">
        <f>SUM(L9/K9)</f>
        <v>164.33333333333334</v>
      </c>
      <c r="N9" s="7">
        <f>SUM(N2:N8)</f>
        <v>45</v>
      </c>
      <c r="O9" s="12">
        <f>SUM(M9+N9)</f>
        <v>209.33333333333334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_2_1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:J2" name="Range1_4_1"/>
    <protectedRange algorithmName="SHA-512" hashValue="ON39YdpmFHfN9f47KpiRvqrKx0V9+erV1CNkpWzYhW/Qyc6aT8rEyCrvauWSYGZK2ia3o7vd3akF07acHAFpOA==" saltValue="yVW9XmDwTqEnmpSGai0KYg==" spinCount="100000" sqref="B3:C3" name="Range1_1_2_4"/>
    <protectedRange algorithmName="SHA-512" hashValue="ON39YdpmFHfN9f47KpiRvqrKx0V9+erV1CNkpWzYhW/Qyc6aT8rEyCrvauWSYGZK2ia3o7vd3akF07acHAFpOA==" saltValue="yVW9XmDwTqEnmpSGai0KYg==" spinCount="100000" sqref="D3" name="Range1_1_1_2_3"/>
    <protectedRange algorithmName="SHA-512" hashValue="ON39YdpmFHfN9f47KpiRvqrKx0V9+erV1CNkpWzYhW/Qyc6aT8rEyCrvauWSYGZK2ia3o7vd3akF07acHAFpOA==" saltValue="yVW9XmDwTqEnmpSGai0KYg==" spinCount="100000" sqref="E3:J3" name="Range1_4_4"/>
    <protectedRange algorithmName="SHA-512" hashValue="ON39YdpmFHfN9f47KpiRvqrKx0V9+erV1CNkpWzYhW/Qyc6aT8rEyCrvauWSYGZK2ia3o7vd3akF07acHAFpOA==" saltValue="yVW9XmDwTqEnmpSGai0KYg==" spinCount="100000" sqref="B4:C4" name="Range1_1_2_3_1_1"/>
    <protectedRange algorithmName="SHA-512" hashValue="ON39YdpmFHfN9f47KpiRvqrKx0V9+erV1CNkpWzYhW/Qyc6aT8rEyCrvauWSYGZK2ia3o7vd3akF07acHAFpOA==" saltValue="yVW9XmDwTqEnmpSGai0KYg==" spinCount="100000" sqref="D4" name="Range1_1_1_2_1_1_1"/>
    <protectedRange algorithmName="SHA-512" hashValue="ON39YdpmFHfN9f47KpiRvqrKx0V9+erV1CNkpWzYhW/Qyc6aT8rEyCrvauWSYGZK2ia3o7vd3akF07acHAFpOA==" saltValue="yVW9XmDwTqEnmpSGai0KYg==" spinCount="100000" sqref="E4:J4" name="Range1_4_3_1_1"/>
    <protectedRange algorithmName="SHA-512" hashValue="ON39YdpmFHfN9f47KpiRvqrKx0V9+erV1CNkpWzYhW/Qyc6aT8rEyCrvauWSYGZK2ia3o7vd3akF07acHAFpOA==" saltValue="yVW9XmDwTqEnmpSGai0KYg==" spinCount="100000" sqref="B5:C5" name="Range1_1_2_7"/>
    <protectedRange algorithmName="SHA-512" hashValue="ON39YdpmFHfN9f47KpiRvqrKx0V9+erV1CNkpWzYhW/Qyc6aT8rEyCrvauWSYGZK2ia3o7vd3akF07acHAFpOA==" saltValue="yVW9XmDwTqEnmpSGai0KYg==" spinCount="100000" sqref="D5" name="Range1_1_1_2_7"/>
    <protectedRange algorithmName="SHA-512" hashValue="ON39YdpmFHfN9f47KpiRvqrKx0V9+erV1CNkpWzYhW/Qyc6aT8rEyCrvauWSYGZK2ia3o7vd3akF07acHAFpOA==" saltValue="yVW9XmDwTqEnmpSGai0KYg==" spinCount="100000" sqref="E5:J5" name="Range1_4_7"/>
    <protectedRange algorithmName="SHA-512" hashValue="ON39YdpmFHfN9f47KpiRvqrKx0V9+erV1CNkpWzYhW/Qyc6aT8rEyCrvauWSYGZK2ia3o7vd3akF07acHAFpOA==" saltValue="yVW9XmDwTqEnmpSGai0KYg==" spinCount="100000" sqref="B6:C6" name="Range1_1_2_10"/>
    <protectedRange algorithmName="SHA-512" hashValue="ON39YdpmFHfN9f47KpiRvqrKx0V9+erV1CNkpWzYhW/Qyc6aT8rEyCrvauWSYGZK2ia3o7vd3akF07acHAFpOA==" saltValue="yVW9XmDwTqEnmpSGai0KYg==" spinCount="100000" sqref="D6" name="Range1_1_1_2_10"/>
    <protectedRange algorithmName="SHA-512" hashValue="ON39YdpmFHfN9f47KpiRvqrKx0V9+erV1CNkpWzYhW/Qyc6aT8rEyCrvauWSYGZK2ia3o7vd3akF07acHAFpOA==" saltValue="yVW9XmDwTqEnmpSGai0KYg==" spinCount="100000" sqref="E6:J6" name="Range1_4_9"/>
    <protectedRange algorithmName="SHA-512" hashValue="ON39YdpmFHfN9f47KpiRvqrKx0V9+erV1CNkpWzYhW/Qyc6aT8rEyCrvauWSYGZK2ia3o7vd3akF07acHAFpOA==" saltValue="yVW9XmDwTqEnmpSGai0KYg==" spinCount="100000" sqref="B7:C7" name="Range1_1_2_14"/>
    <protectedRange algorithmName="SHA-512" hashValue="ON39YdpmFHfN9f47KpiRvqrKx0V9+erV1CNkpWzYhW/Qyc6aT8rEyCrvauWSYGZK2ia3o7vd3akF07acHAFpOA==" saltValue="yVW9XmDwTqEnmpSGai0KYg==" spinCount="100000" sqref="D7" name="Range1_1_1_2_14"/>
    <protectedRange algorithmName="SHA-512" hashValue="ON39YdpmFHfN9f47KpiRvqrKx0V9+erV1CNkpWzYhW/Qyc6aT8rEyCrvauWSYGZK2ia3o7vd3akF07acHAFpOA==" saltValue="yVW9XmDwTqEnmpSGai0KYg==" spinCount="100000" sqref="E7:J7" name="Range1_4_14"/>
  </protectedRanges>
  <conditionalFormatting sqref="E2">
    <cfRule type="top10" dxfId="815" priority="36" rank="1"/>
  </conditionalFormatting>
  <conditionalFormatting sqref="F2">
    <cfRule type="top10" dxfId="814" priority="35" rank="1"/>
  </conditionalFormatting>
  <conditionalFormatting sqref="G2">
    <cfRule type="top10" dxfId="813" priority="34" rank="1"/>
  </conditionalFormatting>
  <conditionalFormatting sqref="H2">
    <cfRule type="top10" dxfId="812" priority="33" rank="1"/>
  </conditionalFormatting>
  <conditionalFormatting sqref="I2">
    <cfRule type="top10" dxfId="811" priority="32" rank="1"/>
  </conditionalFormatting>
  <conditionalFormatting sqref="J2">
    <cfRule type="top10" dxfId="810" priority="31" rank="1"/>
  </conditionalFormatting>
  <conditionalFormatting sqref="E3">
    <cfRule type="top10" dxfId="809" priority="30" rank="1"/>
  </conditionalFormatting>
  <conditionalFormatting sqref="F3">
    <cfRule type="top10" dxfId="808" priority="29" rank="1"/>
  </conditionalFormatting>
  <conditionalFormatting sqref="G3">
    <cfRule type="top10" dxfId="807" priority="28" rank="1"/>
  </conditionalFormatting>
  <conditionalFormatting sqref="H3">
    <cfRule type="top10" dxfId="806" priority="27" rank="1"/>
  </conditionalFormatting>
  <conditionalFormatting sqref="I3">
    <cfRule type="top10" dxfId="805" priority="26" rank="1"/>
  </conditionalFormatting>
  <conditionalFormatting sqref="J3">
    <cfRule type="top10" dxfId="804" priority="25" rank="1"/>
  </conditionalFormatting>
  <conditionalFormatting sqref="E4">
    <cfRule type="top10" dxfId="803" priority="24" rank="1"/>
  </conditionalFormatting>
  <conditionalFormatting sqref="F4">
    <cfRule type="top10" dxfId="802" priority="23" rank="1"/>
  </conditionalFormatting>
  <conditionalFormatting sqref="G4">
    <cfRule type="top10" dxfId="801" priority="22" rank="1"/>
  </conditionalFormatting>
  <conditionalFormatting sqref="H4">
    <cfRule type="top10" dxfId="800" priority="21" rank="1"/>
  </conditionalFormatting>
  <conditionalFormatting sqref="I4">
    <cfRule type="top10" dxfId="799" priority="20" rank="1"/>
  </conditionalFormatting>
  <conditionalFormatting sqref="J4">
    <cfRule type="top10" dxfId="798" priority="19" rank="1"/>
  </conditionalFormatting>
  <conditionalFormatting sqref="E5">
    <cfRule type="top10" dxfId="797" priority="18" rank="1"/>
  </conditionalFormatting>
  <conditionalFormatting sqref="F5">
    <cfRule type="top10" dxfId="796" priority="17" rank="1"/>
  </conditionalFormatting>
  <conditionalFormatting sqref="G5">
    <cfRule type="top10" dxfId="795" priority="16" rank="1"/>
  </conditionalFormatting>
  <conditionalFormatting sqref="H5">
    <cfRule type="top10" dxfId="794" priority="15" rank="1"/>
  </conditionalFormatting>
  <conditionalFormatting sqref="I5">
    <cfRule type="top10" dxfId="793" priority="14" rank="1"/>
  </conditionalFormatting>
  <conditionalFormatting sqref="J5">
    <cfRule type="top10" dxfId="792" priority="13" rank="1"/>
  </conditionalFormatting>
  <conditionalFormatting sqref="E6">
    <cfRule type="top10" dxfId="791" priority="12" rank="1"/>
  </conditionalFormatting>
  <conditionalFormatting sqref="F6">
    <cfRule type="top10" dxfId="790" priority="11" rank="1"/>
  </conditionalFormatting>
  <conditionalFormatting sqref="G6">
    <cfRule type="top10" dxfId="789" priority="10" rank="1"/>
  </conditionalFormatting>
  <conditionalFormatting sqref="H6">
    <cfRule type="top10" dxfId="788" priority="9" rank="1"/>
  </conditionalFormatting>
  <conditionalFormatting sqref="I6">
    <cfRule type="top10" dxfId="787" priority="8" rank="1"/>
  </conditionalFormatting>
  <conditionalFormatting sqref="J6">
    <cfRule type="top10" dxfId="786" priority="7" rank="1"/>
  </conditionalFormatting>
  <conditionalFormatting sqref="E7">
    <cfRule type="top10" dxfId="785" priority="6" rank="1"/>
  </conditionalFormatting>
  <conditionalFormatting sqref="F7">
    <cfRule type="top10" dxfId="784" priority="5" rank="1"/>
  </conditionalFormatting>
  <conditionalFormatting sqref="G7">
    <cfRule type="top10" dxfId="783" priority="4" rank="1"/>
  </conditionalFormatting>
  <conditionalFormatting sqref="H7">
    <cfRule type="top10" dxfId="782" priority="3" rank="1"/>
  </conditionalFormatting>
  <conditionalFormatting sqref="I7">
    <cfRule type="top10" dxfId="781" priority="2" rank="1"/>
  </conditionalFormatting>
  <conditionalFormatting sqref="J7">
    <cfRule type="top10" dxfId="780" priority="1" rank="1"/>
  </conditionalFormatting>
  <hyperlinks>
    <hyperlink ref="Q1" location="'National 2021 Rankings'!A1" display="Return to Rankings" xr:uid="{0FB54A74-04C2-4C17-8C11-A95D7FE8490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B8A03F-393F-4CC7-82D9-CDB3BB01225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B13BD-0DF0-4F13-84C1-54853961ADDD}">
  <dimension ref="A1:Q43"/>
  <sheetViews>
    <sheetView topLeftCell="A28" workbookViewId="0">
      <selection activeCell="A41" sqref="A41:O41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ht="27" x14ac:dyDescent="0.3">
      <c r="A2" s="15" t="s">
        <v>29</v>
      </c>
      <c r="B2" s="16" t="s">
        <v>24</v>
      </c>
      <c r="C2" s="17">
        <v>44212</v>
      </c>
      <c r="D2" s="18" t="s">
        <v>33</v>
      </c>
      <c r="E2" s="19">
        <v>181</v>
      </c>
      <c r="F2" s="19">
        <v>188</v>
      </c>
      <c r="G2" s="19">
        <v>177</v>
      </c>
      <c r="H2" s="19">
        <v>179</v>
      </c>
      <c r="I2" s="19"/>
      <c r="J2" s="19"/>
      <c r="K2" s="20">
        <v>4</v>
      </c>
      <c r="L2" s="20">
        <v>725</v>
      </c>
      <c r="M2" s="21">
        <v>181.25</v>
      </c>
      <c r="N2" s="22">
        <v>5</v>
      </c>
      <c r="O2" s="23">
        <v>186.25</v>
      </c>
    </row>
    <row r="3" spans="1:17" ht="27" x14ac:dyDescent="0.3">
      <c r="A3" s="15" t="s">
        <v>29</v>
      </c>
      <c r="B3" s="16" t="s">
        <v>24</v>
      </c>
      <c r="C3" s="17">
        <v>44213</v>
      </c>
      <c r="D3" s="18" t="s">
        <v>20</v>
      </c>
      <c r="E3" s="19">
        <v>188</v>
      </c>
      <c r="F3" s="19">
        <v>190</v>
      </c>
      <c r="G3" s="19">
        <v>187</v>
      </c>
      <c r="H3" s="19">
        <v>187</v>
      </c>
      <c r="I3" s="19"/>
      <c r="J3" s="19"/>
      <c r="K3" s="20">
        <v>4</v>
      </c>
      <c r="L3" s="20">
        <v>752</v>
      </c>
      <c r="M3" s="21">
        <v>188</v>
      </c>
      <c r="N3" s="22">
        <v>5</v>
      </c>
      <c r="O3" s="23">
        <v>193</v>
      </c>
    </row>
    <row r="4" spans="1:17" ht="27" x14ac:dyDescent="0.3">
      <c r="A4" s="15" t="s">
        <v>29</v>
      </c>
      <c r="B4" s="16" t="s">
        <v>24</v>
      </c>
      <c r="C4" s="17">
        <v>44247</v>
      </c>
      <c r="D4" s="18" t="s">
        <v>33</v>
      </c>
      <c r="E4" s="19">
        <v>191</v>
      </c>
      <c r="F4" s="19">
        <v>195</v>
      </c>
      <c r="G4" s="19">
        <v>191</v>
      </c>
      <c r="H4" s="19">
        <v>189</v>
      </c>
      <c r="I4" s="19"/>
      <c r="J4" s="19"/>
      <c r="K4" s="20">
        <v>4</v>
      </c>
      <c r="L4" s="20">
        <v>766</v>
      </c>
      <c r="M4" s="21">
        <v>191.5</v>
      </c>
      <c r="N4" s="22">
        <v>5</v>
      </c>
      <c r="O4" s="23">
        <v>196.5</v>
      </c>
    </row>
    <row r="5" spans="1:17" ht="27" x14ac:dyDescent="0.3">
      <c r="A5" s="15" t="s">
        <v>29</v>
      </c>
      <c r="B5" s="16" t="s">
        <v>24</v>
      </c>
      <c r="C5" s="17">
        <v>44248</v>
      </c>
      <c r="D5" s="18" t="s">
        <v>20</v>
      </c>
      <c r="E5" s="19">
        <v>193</v>
      </c>
      <c r="F5" s="19">
        <v>190</v>
      </c>
      <c r="G5" s="19">
        <v>190</v>
      </c>
      <c r="H5" s="19">
        <v>196</v>
      </c>
      <c r="I5" s="19"/>
      <c r="J5" s="19"/>
      <c r="K5" s="20">
        <v>4</v>
      </c>
      <c r="L5" s="20">
        <v>769</v>
      </c>
      <c r="M5" s="21">
        <v>192.25</v>
      </c>
      <c r="N5" s="22">
        <v>5</v>
      </c>
      <c r="O5" s="23">
        <v>197.25</v>
      </c>
    </row>
    <row r="6" spans="1:17" x14ac:dyDescent="0.3">
      <c r="A6" s="15" t="s">
        <v>37</v>
      </c>
      <c r="B6" s="16" t="s">
        <v>21</v>
      </c>
      <c r="C6" s="17">
        <v>44261</v>
      </c>
      <c r="D6" s="18" t="s">
        <v>38</v>
      </c>
      <c r="E6" s="19">
        <v>198</v>
      </c>
      <c r="F6" s="19">
        <v>187</v>
      </c>
      <c r="G6" s="19">
        <v>192.001</v>
      </c>
      <c r="H6" s="19">
        <v>193.001</v>
      </c>
      <c r="I6" s="19"/>
      <c r="J6" s="19"/>
      <c r="K6" s="20">
        <v>4</v>
      </c>
      <c r="L6" s="20">
        <v>770.00199999999995</v>
      </c>
      <c r="M6" s="21">
        <v>192.50049999999999</v>
      </c>
      <c r="N6" s="22">
        <v>10</v>
      </c>
      <c r="O6" s="23">
        <v>202.50049999999999</v>
      </c>
    </row>
    <row r="7" spans="1:17" ht="27" x14ac:dyDescent="0.3">
      <c r="A7" s="15" t="s">
        <v>29</v>
      </c>
      <c r="B7" s="16" t="s">
        <v>24</v>
      </c>
      <c r="C7" s="17">
        <v>44275</v>
      </c>
      <c r="D7" s="18" t="s">
        <v>33</v>
      </c>
      <c r="E7" s="19">
        <v>193</v>
      </c>
      <c r="F7" s="19">
        <v>193</v>
      </c>
      <c r="G7" s="19">
        <v>194</v>
      </c>
      <c r="H7" s="19">
        <v>197</v>
      </c>
      <c r="I7" s="19"/>
      <c r="J7" s="19"/>
      <c r="K7" s="20">
        <v>4</v>
      </c>
      <c r="L7" s="20">
        <v>777</v>
      </c>
      <c r="M7" s="21">
        <v>194.25</v>
      </c>
      <c r="N7" s="22">
        <v>5</v>
      </c>
      <c r="O7" s="23">
        <v>199.25</v>
      </c>
    </row>
    <row r="8" spans="1:17" ht="27" x14ac:dyDescent="0.3">
      <c r="A8" s="15" t="s">
        <v>29</v>
      </c>
      <c r="B8" s="16" t="s">
        <v>24</v>
      </c>
      <c r="C8" s="17">
        <v>44276</v>
      </c>
      <c r="D8" s="18" t="s">
        <v>20</v>
      </c>
      <c r="E8" s="19">
        <v>195.001</v>
      </c>
      <c r="F8" s="19">
        <v>188</v>
      </c>
      <c r="G8" s="19">
        <v>195</v>
      </c>
      <c r="H8" s="19">
        <v>194</v>
      </c>
      <c r="I8" s="19"/>
      <c r="J8" s="19"/>
      <c r="K8" s="20">
        <v>4</v>
      </c>
      <c r="L8" s="20">
        <v>772.00099999999998</v>
      </c>
      <c r="M8" s="21">
        <v>193.00024999999999</v>
      </c>
      <c r="N8" s="22">
        <v>6</v>
      </c>
      <c r="O8" s="23">
        <v>199.00024999999999</v>
      </c>
    </row>
    <row r="9" spans="1:17" x14ac:dyDescent="0.3">
      <c r="A9" s="15" t="s">
        <v>37</v>
      </c>
      <c r="B9" s="16" t="s">
        <v>24</v>
      </c>
      <c r="C9" s="17">
        <v>44289</v>
      </c>
      <c r="D9" s="18" t="s">
        <v>38</v>
      </c>
      <c r="E9" s="19">
        <v>185</v>
      </c>
      <c r="F9" s="19">
        <v>186</v>
      </c>
      <c r="G9" s="19">
        <v>186</v>
      </c>
      <c r="H9" s="19">
        <v>194</v>
      </c>
      <c r="I9" s="19"/>
      <c r="J9" s="19"/>
      <c r="K9" s="20">
        <v>4</v>
      </c>
      <c r="L9" s="20">
        <v>751</v>
      </c>
      <c r="M9" s="21">
        <v>187.75</v>
      </c>
      <c r="N9" s="22">
        <v>4</v>
      </c>
      <c r="O9" s="23">
        <v>191.75</v>
      </c>
    </row>
    <row r="10" spans="1:17" ht="27" x14ac:dyDescent="0.3">
      <c r="A10" s="15" t="s">
        <v>29</v>
      </c>
      <c r="B10" s="16" t="s">
        <v>24</v>
      </c>
      <c r="C10" s="17">
        <v>44303</v>
      </c>
      <c r="D10" s="18" t="s">
        <v>33</v>
      </c>
      <c r="E10" s="19">
        <v>197</v>
      </c>
      <c r="F10" s="19">
        <v>196</v>
      </c>
      <c r="G10" s="19">
        <v>200</v>
      </c>
      <c r="H10" s="19">
        <v>195</v>
      </c>
      <c r="I10" s="19"/>
      <c r="J10" s="19"/>
      <c r="K10" s="20">
        <v>4</v>
      </c>
      <c r="L10" s="20">
        <v>788</v>
      </c>
      <c r="M10" s="21">
        <v>197</v>
      </c>
      <c r="N10" s="22">
        <v>8</v>
      </c>
      <c r="O10" s="23">
        <v>205</v>
      </c>
    </row>
    <row r="11" spans="1:17" ht="27" x14ac:dyDescent="0.3">
      <c r="A11" s="15" t="s">
        <v>29</v>
      </c>
      <c r="B11" s="16" t="s">
        <v>24</v>
      </c>
      <c r="C11" s="17">
        <v>44304</v>
      </c>
      <c r="D11" s="18" t="s">
        <v>20</v>
      </c>
      <c r="E11" s="19">
        <v>190</v>
      </c>
      <c r="F11" s="19">
        <v>197</v>
      </c>
      <c r="G11" s="19">
        <v>187</v>
      </c>
      <c r="H11" s="19">
        <v>192</v>
      </c>
      <c r="I11" s="19"/>
      <c r="J11" s="19"/>
      <c r="K11" s="20">
        <v>4</v>
      </c>
      <c r="L11" s="20">
        <v>766</v>
      </c>
      <c r="M11" s="21">
        <v>191.5</v>
      </c>
      <c r="N11" s="22">
        <v>5</v>
      </c>
      <c r="O11" s="23">
        <v>196.5</v>
      </c>
    </row>
    <row r="12" spans="1:17" ht="27" x14ac:dyDescent="0.3">
      <c r="A12" s="15" t="s">
        <v>29</v>
      </c>
      <c r="B12" s="16" t="s">
        <v>24</v>
      </c>
      <c r="C12" s="17">
        <v>44313</v>
      </c>
      <c r="D12" s="18" t="s">
        <v>20</v>
      </c>
      <c r="E12" s="19">
        <v>196</v>
      </c>
      <c r="F12" s="19">
        <v>195</v>
      </c>
      <c r="G12" s="19">
        <v>191</v>
      </c>
      <c r="H12" s="19"/>
      <c r="I12" s="19"/>
      <c r="J12" s="19"/>
      <c r="K12" s="20">
        <v>3</v>
      </c>
      <c r="L12" s="20">
        <v>582</v>
      </c>
      <c r="M12" s="21">
        <v>194</v>
      </c>
      <c r="N12" s="22">
        <v>5</v>
      </c>
      <c r="O12" s="23">
        <v>199</v>
      </c>
    </row>
    <row r="13" spans="1:17" x14ac:dyDescent="0.3">
      <c r="A13" s="15" t="s">
        <v>54</v>
      </c>
      <c r="B13" s="16" t="s">
        <v>67</v>
      </c>
      <c r="C13" s="17">
        <v>44311</v>
      </c>
      <c r="D13" s="18" t="s">
        <v>44</v>
      </c>
      <c r="E13" s="19">
        <v>195</v>
      </c>
      <c r="F13" s="19">
        <v>190</v>
      </c>
      <c r="G13" s="19">
        <v>191</v>
      </c>
      <c r="H13" s="19">
        <v>191</v>
      </c>
      <c r="I13" s="19"/>
      <c r="J13" s="19"/>
      <c r="K13" s="20">
        <v>4</v>
      </c>
      <c r="L13" s="20">
        <v>767</v>
      </c>
      <c r="M13" s="21">
        <v>191.75</v>
      </c>
      <c r="N13" s="22">
        <v>5</v>
      </c>
      <c r="O13" s="23">
        <v>196.75</v>
      </c>
    </row>
    <row r="14" spans="1:17" x14ac:dyDescent="0.3">
      <c r="A14" s="15" t="s">
        <v>54</v>
      </c>
      <c r="B14" s="16" t="s">
        <v>67</v>
      </c>
      <c r="C14" s="17">
        <v>44310</v>
      </c>
      <c r="D14" s="18" t="s">
        <v>44</v>
      </c>
      <c r="E14" s="19">
        <v>191</v>
      </c>
      <c r="F14" s="19">
        <v>195</v>
      </c>
      <c r="G14" s="19">
        <v>196</v>
      </c>
      <c r="H14" s="19">
        <v>195</v>
      </c>
      <c r="I14" s="19">
        <v>196</v>
      </c>
      <c r="J14" s="19">
        <v>189</v>
      </c>
      <c r="K14" s="20">
        <v>6</v>
      </c>
      <c r="L14" s="20">
        <v>1162</v>
      </c>
      <c r="M14" s="21">
        <v>193.66666666666666</v>
      </c>
      <c r="N14" s="22">
        <v>10</v>
      </c>
      <c r="O14" s="23">
        <v>203.66666666666666</v>
      </c>
    </row>
    <row r="15" spans="1:17" x14ac:dyDescent="0.3">
      <c r="A15" s="15" t="s">
        <v>37</v>
      </c>
      <c r="B15" s="16" t="s">
        <v>21</v>
      </c>
      <c r="C15" s="17">
        <v>44318</v>
      </c>
      <c r="D15" s="18" t="s">
        <v>38</v>
      </c>
      <c r="E15" s="19">
        <v>192</v>
      </c>
      <c r="F15" s="19">
        <v>192</v>
      </c>
      <c r="G15" s="19">
        <v>195</v>
      </c>
      <c r="H15" s="19">
        <v>191</v>
      </c>
      <c r="I15" s="19"/>
      <c r="J15" s="19"/>
      <c r="K15" s="20">
        <v>4</v>
      </c>
      <c r="L15" s="20">
        <v>770</v>
      </c>
      <c r="M15" s="21">
        <v>192.5</v>
      </c>
      <c r="N15" s="22">
        <v>6</v>
      </c>
      <c r="O15" s="23">
        <v>198.5</v>
      </c>
    </row>
    <row r="16" spans="1:17" ht="27" x14ac:dyDescent="0.3">
      <c r="A16" s="15" t="s">
        <v>29</v>
      </c>
      <c r="B16" s="16" t="s">
        <v>24</v>
      </c>
      <c r="C16" s="17">
        <v>44331</v>
      </c>
      <c r="D16" s="18" t="s">
        <v>33</v>
      </c>
      <c r="E16" s="19">
        <v>194</v>
      </c>
      <c r="F16" s="19">
        <v>193</v>
      </c>
      <c r="G16" s="19">
        <v>198</v>
      </c>
      <c r="H16" s="19">
        <v>194</v>
      </c>
      <c r="I16" s="19"/>
      <c r="J16" s="19"/>
      <c r="K16" s="20">
        <v>4</v>
      </c>
      <c r="L16" s="20">
        <v>779</v>
      </c>
      <c r="M16" s="21">
        <v>194.75</v>
      </c>
      <c r="N16" s="22">
        <v>5</v>
      </c>
      <c r="O16" s="23">
        <v>199.75</v>
      </c>
    </row>
    <row r="17" spans="1:15" ht="27" x14ac:dyDescent="0.3">
      <c r="A17" s="15" t="s">
        <v>29</v>
      </c>
      <c r="B17" s="16" t="s">
        <v>24</v>
      </c>
      <c r="C17" s="17">
        <v>44332</v>
      </c>
      <c r="D17" s="18" t="s">
        <v>20</v>
      </c>
      <c r="E17" s="19">
        <v>195</v>
      </c>
      <c r="F17" s="19">
        <v>193</v>
      </c>
      <c r="G17" s="19">
        <v>196</v>
      </c>
      <c r="H17" s="19">
        <v>193</v>
      </c>
      <c r="I17" s="19">
        <v>193</v>
      </c>
      <c r="J17" s="19">
        <v>196</v>
      </c>
      <c r="K17" s="20">
        <v>6</v>
      </c>
      <c r="L17" s="20">
        <v>1166</v>
      </c>
      <c r="M17" s="21">
        <v>194.33333333333334</v>
      </c>
      <c r="N17" s="22">
        <v>22</v>
      </c>
      <c r="O17" s="23">
        <v>216.33333333333334</v>
      </c>
    </row>
    <row r="18" spans="1:15" ht="27" x14ac:dyDescent="0.3">
      <c r="A18" s="15" t="s">
        <v>29</v>
      </c>
      <c r="B18" s="16" t="s">
        <v>24</v>
      </c>
      <c r="C18" s="17">
        <v>44341</v>
      </c>
      <c r="D18" s="18" t="s">
        <v>20</v>
      </c>
      <c r="E18" s="19">
        <v>197</v>
      </c>
      <c r="F18" s="19">
        <v>199</v>
      </c>
      <c r="G18" s="19">
        <v>196</v>
      </c>
      <c r="H18" s="19"/>
      <c r="I18" s="19"/>
      <c r="J18" s="19"/>
      <c r="K18" s="20">
        <v>3</v>
      </c>
      <c r="L18" s="20">
        <v>592</v>
      </c>
      <c r="M18" s="21">
        <v>197.33333333333334</v>
      </c>
      <c r="N18" s="22">
        <v>5</v>
      </c>
      <c r="O18" s="23">
        <v>202.33333333333334</v>
      </c>
    </row>
    <row r="19" spans="1:15" ht="27" x14ac:dyDescent="0.3">
      <c r="A19" s="15" t="s">
        <v>29</v>
      </c>
      <c r="B19" s="16" t="s">
        <v>24</v>
      </c>
      <c r="C19" s="17">
        <v>44352</v>
      </c>
      <c r="D19" s="18" t="s">
        <v>38</v>
      </c>
      <c r="E19" s="19">
        <v>192</v>
      </c>
      <c r="F19" s="19">
        <v>198</v>
      </c>
      <c r="G19" s="19">
        <v>193</v>
      </c>
      <c r="H19" s="19">
        <v>195</v>
      </c>
      <c r="I19" s="19">
        <v>197</v>
      </c>
      <c r="J19" s="19">
        <v>196</v>
      </c>
      <c r="K19" s="20">
        <v>6</v>
      </c>
      <c r="L19" s="20">
        <v>1171</v>
      </c>
      <c r="M19" s="21">
        <v>195.16666666666666</v>
      </c>
      <c r="N19" s="22">
        <v>30</v>
      </c>
      <c r="O19" s="23">
        <v>225.16666666666666</v>
      </c>
    </row>
    <row r="20" spans="1:15" ht="27" x14ac:dyDescent="0.3">
      <c r="A20" s="15" t="s">
        <v>29</v>
      </c>
      <c r="B20" s="16" t="s">
        <v>24</v>
      </c>
      <c r="C20" s="17">
        <v>44366</v>
      </c>
      <c r="D20" s="18" t="s">
        <v>33</v>
      </c>
      <c r="E20" s="19">
        <v>197</v>
      </c>
      <c r="F20" s="19">
        <v>194</v>
      </c>
      <c r="G20" s="19">
        <v>194</v>
      </c>
      <c r="H20" s="19">
        <v>195</v>
      </c>
      <c r="I20" s="19">
        <v>193</v>
      </c>
      <c r="J20" s="19">
        <v>198</v>
      </c>
      <c r="K20" s="20">
        <v>6</v>
      </c>
      <c r="L20" s="20">
        <v>1171</v>
      </c>
      <c r="M20" s="21">
        <v>195.16666666666666</v>
      </c>
      <c r="N20" s="22">
        <v>10</v>
      </c>
      <c r="O20" s="23">
        <v>205.16666666666666</v>
      </c>
    </row>
    <row r="21" spans="1:15" x14ac:dyDescent="0.3">
      <c r="A21" s="15" t="s">
        <v>54</v>
      </c>
      <c r="B21" s="16" t="s">
        <v>67</v>
      </c>
      <c r="C21" s="17">
        <v>44373</v>
      </c>
      <c r="D21" s="18" t="s">
        <v>44</v>
      </c>
      <c r="E21" s="19">
        <v>195</v>
      </c>
      <c r="F21" s="19">
        <v>197</v>
      </c>
      <c r="G21" s="19">
        <v>195</v>
      </c>
      <c r="H21" s="19">
        <v>200</v>
      </c>
      <c r="I21" s="19">
        <v>198</v>
      </c>
      <c r="J21" s="19">
        <v>197</v>
      </c>
      <c r="K21" s="20">
        <v>6</v>
      </c>
      <c r="L21" s="20">
        <v>1182</v>
      </c>
      <c r="M21" s="21">
        <v>197</v>
      </c>
      <c r="N21" s="22">
        <v>10</v>
      </c>
      <c r="O21" s="23">
        <v>207</v>
      </c>
    </row>
    <row r="22" spans="1:15" x14ac:dyDescent="0.3">
      <c r="A22" s="15" t="s">
        <v>54</v>
      </c>
      <c r="B22" s="16" t="s">
        <v>67</v>
      </c>
      <c r="C22" s="17">
        <v>44374</v>
      </c>
      <c r="D22" s="18" t="s">
        <v>44</v>
      </c>
      <c r="E22" s="19">
        <v>194</v>
      </c>
      <c r="F22" s="19">
        <v>193</v>
      </c>
      <c r="G22" s="19">
        <v>189</v>
      </c>
      <c r="H22" s="19">
        <v>196</v>
      </c>
      <c r="I22" s="19"/>
      <c r="J22" s="19"/>
      <c r="K22" s="20">
        <v>4</v>
      </c>
      <c r="L22" s="20">
        <v>772</v>
      </c>
      <c r="M22" s="21">
        <v>193</v>
      </c>
      <c r="N22" s="22">
        <v>5</v>
      </c>
      <c r="O22" s="23">
        <v>198</v>
      </c>
    </row>
    <row r="23" spans="1:15" ht="27" x14ac:dyDescent="0.3">
      <c r="A23" s="15" t="s">
        <v>29</v>
      </c>
      <c r="B23" s="16" t="s">
        <v>24</v>
      </c>
      <c r="C23" s="17">
        <v>44376</v>
      </c>
      <c r="D23" s="18" t="s">
        <v>20</v>
      </c>
      <c r="E23" s="19">
        <v>199</v>
      </c>
      <c r="F23" s="19">
        <v>195</v>
      </c>
      <c r="G23" s="19">
        <v>193</v>
      </c>
      <c r="H23" s="19"/>
      <c r="I23" s="19"/>
      <c r="J23" s="19"/>
      <c r="K23" s="20">
        <v>3</v>
      </c>
      <c r="L23" s="20">
        <v>587</v>
      </c>
      <c r="M23" s="21">
        <v>195.66666666666666</v>
      </c>
      <c r="N23" s="22">
        <v>5</v>
      </c>
      <c r="O23" s="23">
        <v>200.66666666666666</v>
      </c>
    </row>
    <row r="24" spans="1:15" x14ac:dyDescent="0.3">
      <c r="A24" s="15" t="s">
        <v>37</v>
      </c>
      <c r="B24" s="16" t="s">
        <v>21</v>
      </c>
      <c r="C24" s="17">
        <v>44380</v>
      </c>
      <c r="D24" s="18" t="s">
        <v>38</v>
      </c>
      <c r="E24" s="19">
        <v>196.01</v>
      </c>
      <c r="F24" s="19">
        <v>195</v>
      </c>
      <c r="G24" s="19">
        <v>198</v>
      </c>
      <c r="H24" s="19">
        <v>196</v>
      </c>
      <c r="I24" s="19"/>
      <c r="J24" s="19"/>
      <c r="K24" s="20">
        <v>4</v>
      </c>
      <c r="L24" s="20">
        <v>785.01</v>
      </c>
      <c r="M24" s="21">
        <v>196.2525</v>
      </c>
      <c r="N24" s="22">
        <v>13</v>
      </c>
      <c r="O24" s="23">
        <v>209.2525</v>
      </c>
    </row>
    <row r="25" spans="1:15" ht="27" x14ac:dyDescent="0.3">
      <c r="A25" s="15" t="s">
        <v>29</v>
      </c>
      <c r="B25" s="16" t="s">
        <v>24</v>
      </c>
      <c r="C25" s="17">
        <v>44394</v>
      </c>
      <c r="D25" s="18" t="s">
        <v>33</v>
      </c>
      <c r="E25" s="19">
        <v>196</v>
      </c>
      <c r="F25" s="19">
        <v>195</v>
      </c>
      <c r="G25" s="19">
        <v>197</v>
      </c>
      <c r="H25" s="19">
        <v>196</v>
      </c>
      <c r="I25" s="19"/>
      <c r="J25" s="19"/>
      <c r="K25" s="20">
        <v>4</v>
      </c>
      <c r="L25" s="20">
        <v>784</v>
      </c>
      <c r="M25" s="21">
        <v>196</v>
      </c>
      <c r="N25" s="22">
        <v>5</v>
      </c>
      <c r="O25" s="23">
        <v>201</v>
      </c>
    </row>
    <row r="26" spans="1:15" ht="27" x14ac:dyDescent="0.3">
      <c r="A26" s="15" t="s">
        <v>29</v>
      </c>
      <c r="B26" s="16" t="s">
        <v>24</v>
      </c>
      <c r="C26" s="17">
        <v>44395</v>
      </c>
      <c r="D26" s="18" t="s">
        <v>20</v>
      </c>
      <c r="E26" s="19">
        <v>197</v>
      </c>
      <c r="F26" s="19">
        <v>197</v>
      </c>
      <c r="G26" s="19">
        <v>198</v>
      </c>
      <c r="H26" s="19">
        <v>198</v>
      </c>
      <c r="I26" s="19">
        <v>200</v>
      </c>
      <c r="J26" s="19">
        <v>195</v>
      </c>
      <c r="K26" s="20">
        <v>6</v>
      </c>
      <c r="L26" s="20">
        <v>1185</v>
      </c>
      <c r="M26" s="21">
        <v>197.5</v>
      </c>
      <c r="N26" s="22">
        <v>34</v>
      </c>
      <c r="O26" s="23">
        <v>231.5</v>
      </c>
    </row>
    <row r="27" spans="1:15" x14ac:dyDescent="0.3">
      <c r="A27" s="15" t="s">
        <v>37</v>
      </c>
      <c r="B27" s="16" t="s">
        <v>21</v>
      </c>
      <c r="C27" s="17">
        <v>44415</v>
      </c>
      <c r="D27" s="18" t="s">
        <v>38</v>
      </c>
      <c r="E27" s="19">
        <v>197</v>
      </c>
      <c r="F27" s="19">
        <v>194</v>
      </c>
      <c r="G27" s="19">
        <v>197</v>
      </c>
      <c r="H27" s="19">
        <v>195</v>
      </c>
      <c r="I27" s="19"/>
      <c r="J27" s="19"/>
      <c r="K27" s="20">
        <v>4</v>
      </c>
      <c r="L27" s="20">
        <v>783</v>
      </c>
      <c r="M27" s="21">
        <v>195.75</v>
      </c>
      <c r="N27" s="22">
        <v>11</v>
      </c>
      <c r="O27" s="23">
        <v>206.75</v>
      </c>
    </row>
    <row r="28" spans="1:15" ht="27" x14ac:dyDescent="0.3">
      <c r="A28" s="15" t="s">
        <v>29</v>
      </c>
      <c r="B28" s="16" t="s">
        <v>24</v>
      </c>
      <c r="C28" s="17">
        <v>44404</v>
      </c>
      <c r="D28" s="18" t="s">
        <v>20</v>
      </c>
      <c r="E28" s="19">
        <v>194</v>
      </c>
      <c r="F28" s="19">
        <v>197</v>
      </c>
      <c r="G28" s="19">
        <v>197</v>
      </c>
      <c r="H28" s="19"/>
      <c r="I28" s="19"/>
      <c r="J28" s="19"/>
      <c r="K28" s="20">
        <v>3</v>
      </c>
      <c r="L28" s="20">
        <v>588</v>
      </c>
      <c r="M28" s="21">
        <v>196</v>
      </c>
      <c r="N28" s="22">
        <v>5</v>
      </c>
      <c r="O28" s="23">
        <v>201</v>
      </c>
    </row>
    <row r="29" spans="1:15" ht="27" x14ac:dyDescent="0.3">
      <c r="A29" s="15" t="s">
        <v>29</v>
      </c>
      <c r="B29" s="16" t="s">
        <v>24</v>
      </c>
      <c r="C29" s="17">
        <v>44422</v>
      </c>
      <c r="D29" s="18" t="s">
        <v>33</v>
      </c>
      <c r="E29" s="19">
        <v>198</v>
      </c>
      <c r="F29" s="19">
        <v>198</v>
      </c>
      <c r="G29" s="19">
        <v>194</v>
      </c>
      <c r="H29" s="19">
        <v>197</v>
      </c>
      <c r="I29" s="19"/>
      <c r="J29" s="19"/>
      <c r="K29" s="20">
        <v>4</v>
      </c>
      <c r="L29" s="20">
        <v>787</v>
      </c>
      <c r="M29" s="21">
        <v>196.75</v>
      </c>
      <c r="N29" s="22">
        <v>5</v>
      </c>
      <c r="O29" s="23">
        <v>201.75</v>
      </c>
    </row>
    <row r="30" spans="1:15" ht="27" x14ac:dyDescent="0.3">
      <c r="A30" s="15" t="s">
        <v>29</v>
      </c>
      <c r="B30" s="16" t="s">
        <v>24</v>
      </c>
      <c r="C30" s="17">
        <v>44423</v>
      </c>
      <c r="D30" s="18" t="s">
        <v>20</v>
      </c>
      <c r="E30" s="19">
        <v>197</v>
      </c>
      <c r="F30" s="19">
        <v>197</v>
      </c>
      <c r="G30" s="19">
        <v>197</v>
      </c>
      <c r="H30" s="19">
        <v>197</v>
      </c>
      <c r="I30" s="19">
        <v>197</v>
      </c>
      <c r="J30" s="19"/>
      <c r="K30" s="20">
        <v>5</v>
      </c>
      <c r="L30" s="20">
        <v>985</v>
      </c>
      <c r="M30" s="21">
        <v>197</v>
      </c>
      <c r="N30" s="22">
        <v>5</v>
      </c>
      <c r="O30" s="23">
        <v>202</v>
      </c>
    </row>
    <row r="31" spans="1:15" ht="27" x14ac:dyDescent="0.3">
      <c r="A31" s="15" t="s">
        <v>29</v>
      </c>
      <c r="B31" s="16" t="s">
        <v>24</v>
      </c>
      <c r="C31" s="17">
        <v>44439</v>
      </c>
      <c r="D31" s="18" t="s">
        <v>20</v>
      </c>
      <c r="E31" s="19">
        <v>196</v>
      </c>
      <c r="F31" s="19">
        <v>197</v>
      </c>
      <c r="G31" s="19">
        <v>199</v>
      </c>
      <c r="H31" s="19"/>
      <c r="I31" s="19"/>
      <c r="J31" s="19"/>
      <c r="K31" s="20">
        <v>3</v>
      </c>
      <c r="L31" s="20">
        <v>592</v>
      </c>
      <c r="M31" s="21">
        <v>197.33333333333334</v>
      </c>
      <c r="N31" s="22">
        <v>5</v>
      </c>
      <c r="O31" s="23">
        <v>202.33333333333334</v>
      </c>
    </row>
    <row r="32" spans="1:15" ht="15.6" x14ac:dyDescent="0.3">
      <c r="A32" s="15" t="s">
        <v>37</v>
      </c>
      <c r="B32" s="16" t="s">
        <v>89</v>
      </c>
      <c r="C32" s="17">
        <v>44443</v>
      </c>
      <c r="D32" s="18" t="s">
        <v>90</v>
      </c>
      <c r="E32" s="43">
        <v>198</v>
      </c>
      <c r="F32" s="19">
        <v>197</v>
      </c>
      <c r="G32" s="43">
        <v>199</v>
      </c>
      <c r="H32" s="19">
        <v>192</v>
      </c>
      <c r="I32" s="43">
        <v>193.001</v>
      </c>
      <c r="J32" s="19">
        <v>187.001</v>
      </c>
      <c r="K32" s="20">
        <f>COUNT(E32:J32)</f>
        <v>6</v>
      </c>
      <c r="L32" s="20">
        <f>SUM(E32:J32)</f>
        <v>1166.002</v>
      </c>
      <c r="M32" s="21">
        <f>AVERAGE(E32:J32)</f>
        <v>194.33366666666666</v>
      </c>
      <c r="N32" s="22">
        <v>22</v>
      </c>
      <c r="O32" s="23">
        <f>SUM(M32,N32)</f>
        <v>216.33366666666666</v>
      </c>
    </row>
    <row r="33" spans="1:15" x14ac:dyDescent="0.3">
      <c r="A33" s="15" t="s">
        <v>37</v>
      </c>
      <c r="B33" s="16" t="s">
        <v>21</v>
      </c>
      <c r="C33" s="17">
        <v>44451</v>
      </c>
      <c r="D33" s="18" t="s">
        <v>38</v>
      </c>
      <c r="E33" s="19">
        <v>197</v>
      </c>
      <c r="F33" s="19">
        <v>191</v>
      </c>
      <c r="G33" s="19">
        <v>192</v>
      </c>
      <c r="H33" s="19">
        <v>191</v>
      </c>
      <c r="I33" s="19"/>
      <c r="J33" s="19"/>
      <c r="K33" s="20">
        <v>4</v>
      </c>
      <c r="L33" s="20">
        <v>771</v>
      </c>
      <c r="M33" s="21">
        <v>192.75</v>
      </c>
      <c r="N33" s="22">
        <v>8</v>
      </c>
      <c r="O33" s="23">
        <v>200.75</v>
      </c>
    </row>
    <row r="34" spans="1:15" ht="27" x14ac:dyDescent="0.3">
      <c r="A34" s="15" t="s">
        <v>29</v>
      </c>
      <c r="B34" s="16" t="s">
        <v>24</v>
      </c>
      <c r="C34" s="17">
        <v>44457</v>
      </c>
      <c r="D34" s="18" t="s">
        <v>33</v>
      </c>
      <c r="E34" s="19">
        <v>195</v>
      </c>
      <c r="F34" s="19">
        <v>196</v>
      </c>
      <c r="G34" s="19">
        <v>197.0001</v>
      </c>
      <c r="H34" s="19">
        <v>197</v>
      </c>
      <c r="I34" s="19"/>
      <c r="J34" s="19"/>
      <c r="K34" s="20">
        <v>4</v>
      </c>
      <c r="L34" s="20">
        <v>785.00009999999997</v>
      </c>
      <c r="M34" s="21">
        <v>196.25002499999999</v>
      </c>
      <c r="N34" s="22">
        <v>13</v>
      </c>
      <c r="O34" s="23">
        <v>209.25002499999999</v>
      </c>
    </row>
    <row r="35" spans="1:15" ht="27" x14ac:dyDescent="0.3">
      <c r="A35" s="15" t="s">
        <v>29</v>
      </c>
      <c r="B35" s="16" t="s">
        <v>24</v>
      </c>
      <c r="C35" s="17">
        <v>44458</v>
      </c>
      <c r="D35" s="18" t="s">
        <v>20</v>
      </c>
      <c r="E35" s="19">
        <v>196</v>
      </c>
      <c r="F35" s="19">
        <v>195</v>
      </c>
      <c r="G35" s="19">
        <v>194</v>
      </c>
      <c r="H35" s="19">
        <v>199</v>
      </c>
      <c r="I35" s="19">
        <v>195</v>
      </c>
      <c r="J35" s="19"/>
      <c r="K35" s="20">
        <v>5</v>
      </c>
      <c r="L35" s="20">
        <v>979</v>
      </c>
      <c r="M35" s="21">
        <v>195.8</v>
      </c>
      <c r="N35" s="22">
        <v>5</v>
      </c>
      <c r="O35" s="23">
        <v>200.8</v>
      </c>
    </row>
    <row r="36" spans="1:15" ht="27" x14ac:dyDescent="0.3">
      <c r="A36" s="15" t="s">
        <v>29</v>
      </c>
      <c r="B36" s="16" t="s">
        <v>24</v>
      </c>
      <c r="C36" s="17">
        <v>44471</v>
      </c>
      <c r="D36" s="18" t="s">
        <v>38</v>
      </c>
      <c r="E36" s="19">
        <v>196</v>
      </c>
      <c r="F36" s="19">
        <v>196</v>
      </c>
      <c r="G36" s="19">
        <v>200.001</v>
      </c>
      <c r="H36" s="19">
        <v>197</v>
      </c>
      <c r="I36" s="19">
        <v>192</v>
      </c>
      <c r="J36" s="19">
        <v>197</v>
      </c>
      <c r="K36" s="20">
        <v>6</v>
      </c>
      <c r="L36" s="20">
        <v>1178.001</v>
      </c>
      <c r="M36" s="21">
        <v>196.33349999999999</v>
      </c>
      <c r="N36" s="22">
        <v>30</v>
      </c>
      <c r="O36" s="23">
        <v>226.33349999999999</v>
      </c>
    </row>
    <row r="37" spans="1:15" ht="27" x14ac:dyDescent="0.3">
      <c r="A37" s="15" t="s">
        <v>29</v>
      </c>
      <c r="B37" s="16" t="s">
        <v>24</v>
      </c>
      <c r="C37" s="17">
        <v>44478</v>
      </c>
      <c r="D37" s="18" t="s">
        <v>33</v>
      </c>
      <c r="E37" s="19">
        <v>194</v>
      </c>
      <c r="F37" s="19">
        <v>197</v>
      </c>
      <c r="G37" s="19">
        <v>194</v>
      </c>
      <c r="H37" s="19">
        <v>197</v>
      </c>
      <c r="I37" s="19"/>
      <c r="J37" s="19"/>
      <c r="K37" s="20">
        <v>4</v>
      </c>
      <c r="L37" s="20">
        <v>782</v>
      </c>
      <c r="M37" s="21">
        <v>195.5</v>
      </c>
      <c r="N37" s="22">
        <v>5</v>
      </c>
      <c r="O37" s="23">
        <v>200.5</v>
      </c>
    </row>
    <row r="38" spans="1:15" x14ac:dyDescent="0.3">
      <c r="A38" s="15" t="s">
        <v>54</v>
      </c>
      <c r="B38" s="16" t="s">
        <v>67</v>
      </c>
      <c r="C38" s="17">
        <v>44492</v>
      </c>
      <c r="D38" s="18" t="s">
        <v>44</v>
      </c>
      <c r="E38" s="19">
        <v>198</v>
      </c>
      <c r="F38" s="19">
        <v>198</v>
      </c>
      <c r="G38" s="19">
        <v>197</v>
      </c>
      <c r="H38" s="19">
        <v>198</v>
      </c>
      <c r="I38" s="19">
        <v>197</v>
      </c>
      <c r="J38" s="19"/>
      <c r="K38" s="20">
        <v>5</v>
      </c>
      <c r="L38" s="20">
        <v>988</v>
      </c>
      <c r="M38" s="21">
        <v>197.6</v>
      </c>
      <c r="N38" s="22">
        <v>5</v>
      </c>
      <c r="O38" s="23">
        <v>202.6</v>
      </c>
    </row>
    <row r="39" spans="1:15" x14ac:dyDescent="0.3">
      <c r="A39" s="15" t="s">
        <v>54</v>
      </c>
      <c r="B39" s="16" t="s">
        <v>67</v>
      </c>
      <c r="C39" s="17">
        <v>44512</v>
      </c>
      <c r="D39" s="18" t="s">
        <v>62</v>
      </c>
      <c r="E39" s="19">
        <v>198</v>
      </c>
      <c r="F39" s="19">
        <v>199</v>
      </c>
      <c r="G39" s="19">
        <v>196</v>
      </c>
      <c r="H39" s="19">
        <v>193</v>
      </c>
      <c r="I39" s="19"/>
      <c r="J39" s="19"/>
      <c r="K39" s="20">
        <v>4</v>
      </c>
      <c r="L39" s="20">
        <v>786</v>
      </c>
      <c r="M39" s="21">
        <v>196.5</v>
      </c>
      <c r="N39" s="22">
        <v>5</v>
      </c>
      <c r="O39" s="23">
        <v>201.5</v>
      </c>
    </row>
    <row r="40" spans="1:15" x14ac:dyDescent="0.3">
      <c r="A40" s="15" t="s">
        <v>54</v>
      </c>
      <c r="B40" s="16" t="s">
        <v>67</v>
      </c>
      <c r="C40" s="17">
        <v>44513</v>
      </c>
      <c r="D40" s="18" t="s">
        <v>62</v>
      </c>
      <c r="E40" s="19">
        <v>195</v>
      </c>
      <c r="F40" s="19">
        <v>196</v>
      </c>
      <c r="G40" s="19">
        <v>192</v>
      </c>
      <c r="H40" s="19">
        <v>195</v>
      </c>
      <c r="I40" s="19">
        <v>190</v>
      </c>
      <c r="J40" s="19">
        <v>193</v>
      </c>
      <c r="K40" s="20">
        <v>6</v>
      </c>
      <c r="L40" s="20">
        <v>1161</v>
      </c>
      <c r="M40" s="21">
        <v>193.5</v>
      </c>
      <c r="N40" s="22">
        <v>10</v>
      </c>
      <c r="O40" s="23">
        <v>203.5</v>
      </c>
    </row>
    <row r="41" spans="1:15" x14ac:dyDescent="0.3">
      <c r="A41" s="15" t="s">
        <v>102</v>
      </c>
      <c r="B41" s="16" t="s">
        <v>24</v>
      </c>
      <c r="C41" s="17">
        <v>44521</v>
      </c>
      <c r="D41" s="18" t="s">
        <v>20</v>
      </c>
      <c r="E41" s="19">
        <v>193</v>
      </c>
      <c r="F41" s="19">
        <v>196</v>
      </c>
      <c r="G41" s="19">
        <v>196</v>
      </c>
      <c r="H41" s="19">
        <v>193</v>
      </c>
      <c r="I41" s="19">
        <v>192</v>
      </c>
      <c r="J41" s="19"/>
      <c r="K41" s="20">
        <v>5</v>
      </c>
      <c r="L41" s="20">
        <v>970</v>
      </c>
      <c r="M41" s="21">
        <v>194</v>
      </c>
      <c r="N41" s="22">
        <v>15</v>
      </c>
      <c r="O41" s="23">
        <v>209</v>
      </c>
    </row>
    <row r="42" spans="1:15" x14ac:dyDescent="0.3">
      <c r="K42" s="7"/>
      <c r="L42" s="7"/>
      <c r="M42" s="12"/>
      <c r="N42" s="7"/>
      <c r="O42" s="12"/>
    </row>
    <row r="43" spans="1:15" ht="15.6" x14ac:dyDescent="0.3">
      <c r="K43" s="39">
        <f>SUM(K2:K42)</f>
        <v>177</v>
      </c>
      <c r="L43" s="39">
        <f>SUM(L2:L42)</f>
        <v>34392.016100000001</v>
      </c>
      <c r="M43" s="40">
        <f>SUM(L43/K43)</f>
        <v>194.3051757062147</v>
      </c>
      <c r="N43" s="39">
        <f>SUM(N2:N42)</f>
        <v>377</v>
      </c>
      <c r="O43" s="39">
        <f>SUM(M43+N43)</f>
        <v>571.30517570621464</v>
      </c>
    </row>
  </sheetData>
  <protectedRanges>
    <protectedRange algorithmName="SHA-512" hashValue="ON39YdpmFHfN9f47KpiRvqrKx0V9+erV1CNkpWzYhW/Qyc6aT8rEyCrvauWSYGZK2ia3o7vd3akF07acHAFpOA==" saltValue="yVW9XmDwTqEnmpSGai0KYg==" spinCount="100000" sqref="D4" name="Range1_1_1_2_5_1_1_1"/>
    <protectedRange algorithmName="SHA-512" hashValue="ON39YdpmFHfN9f47KpiRvqrKx0V9+erV1CNkpWzYhW/Qyc6aT8rEyCrvauWSYGZK2ia3o7vd3akF07acHAFpOA==" saltValue="yVW9XmDwTqEnmpSGai0KYg==" spinCount="100000" sqref="E4:J4" name="Range1_4_6_1_1_1"/>
    <protectedRange algorithmName="SHA-512" hashValue="ON39YdpmFHfN9f47KpiRvqrKx0V9+erV1CNkpWzYhW/Qyc6aT8rEyCrvauWSYGZK2ia3o7vd3akF07acHAFpOA==" saltValue="yVW9XmDwTqEnmpSGai0KYg==" spinCount="100000" sqref="B5:C5" name="Range1_1_2_2_1_1_2_1"/>
    <protectedRange algorithmName="SHA-512" hashValue="ON39YdpmFHfN9f47KpiRvqrKx0V9+erV1CNkpWzYhW/Qyc6aT8rEyCrvauWSYGZK2ia3o7vd3akF07acHAFpOA==" saltValue="yVW9XmDwTqEnmpSGai0KYg==" spinCount="100000" sqref="D5" name="Range1_1_1_2_1_1_1_2_1"/>
    <protectedRange algorithmName="SHA-512" hashValue="ON39YdpmFHfN9f47KpiRvqrKx0V9+erV1CNkpWzYhW/Qyc6aT8rEyCrvauWSYGZK2ia3o7vd3akF07acHAFpOA==" saltValue="yVW9XmDwTqEnmpSGai0KYg==" spinCount="100000" sqref="E5:J5" name="Range1_4_2_1_1_2_1"/>
    <protectedRange algorithmName="SHA-512" hashValue="ON39YdpmFHfN9f47KpiRvqrKx0V9+erV1CNkpWzYhW/Qyc6aT8rEyCrvauWSYGZK2ia3o7vd3akF07acHAFpOA==" saltValue="yVW9XmDwTqEnmpSGai0KYg==" spinCount="100000" sqref="B6:C6" name="Range1_1_2_2"/>
    <protectedRange algorithmName="SHA-512" hashValue="ON39YdpmFHfN9f47KpiRvqrKx0V9+erV1CNkpWzYhW/Qyc6aT8rEyCrvauWSYGZK2ia3o7vd3akF07acHAFpOA==" saltValue="yVW9XmDwTqEnmpSGai0KYg==" spinCount="100000" sqref="D6" name="Range1_1_1_2"/>
    <protectedRange algorithmName="SHA-512" hashValue="ON39YdpmFHfN9f47KpiRvqrKx0V9+erV1CNkpWzYhW/Qyc6aT8rEyCrvauWSYGZK2ia3o7vd3akF07acHAFpOA==" saltValue="yVW9XmDwTqEnmpSGai0KYg==" spinCount="100000" sqref="E6:J6" name="Range1_4_4"/>
    <protectedRange algorithmName="SHA-512" hashValue="ON39YdpmFHfN9f47KpiRvqrKx0V9+erV1CNkpWzYhW/Qyc6aT8rEyCrvauWSYGZK2ia3o7vd3akF07acHAFpOA==" saltValue="yVW9XmDwTqEnmpSGai0KYg==" spinCount="100000" sqref="B7:C7" name="Range1_1_2_2_1_1_3"/>
    <protectedRange algorithmName="SHA-512" hashValue="ON39YdpmFHfN9f47KpiRvqrKx0V9+erV1CNkpWzYhW/Qyc6aT8rEyCrvauWSYGZK2ia3o7vd3akF07acHAFpOA==" saltValue="yVW9XmDwTqEnmpSGai0KYg==" spinCount="100000" sqref="D7" name="Range1_1_1_2_1_1_1"/>
    <protectedRange algorithmName="SHA-512" hashValue="ON39YdpmFHfN9f47KpiRvqrKx0V9+erV1CNkpWzYhW/Qyc6aT8rEyCrvauWSYGZK2ia3o7vd3akF07acHAFpOA==" saltValue="yVW9XmDwTqEnmpSGai0KYg==" spinCount="100000" sqref="E7:J7" name="Range1_4_2_1_1_1"/>
    <protectedRange algorithmName="SHA-512" hashValue="ON39YdpmFHfN9f47KpiRvqrKx0V9+erV1CNkpWzYhW/Qyc6aT8rEyCrvauWSYGZK2ia3o7vd3akF07acHAFpOA==" saltValue="yVW9XmDwTqEnmpSGai0KYg==" spinCount="100000" sqref="B8:C8" name="Range1_1_2_2_1_1_4"/>
    <protectedRange algorithmName="SHA-512" hashValue="ON39YdpmFHfN9f47KpiRvqrKx0V9+erV1CNkpWzYhW/Qyc6aT8rEyCrvauWSYGZK2ia3o7vd3akF07acHAFpOA==" saltValue="yVW9XmDwTqEnmpSGai0KYg==" spinCount="100000" sqref="D8" name="Range1_1_1_2_1_1_1_1"/>
    <protectedRange algorithmName="SHA-512" hashValue="ON39YdpmFHfN9f47KpiRvqrKx0V9+erV1CNkpWzYhW/Qyc6aT8rEyCrvauWSYGZK2ia3o7vd3akF07acHAFpOA==" saltValue="yVW9XmDwTqEnmpSGai0KYg==" spinCount="100000" sqref="E8:J8" name="Range1_4_2_1_1_3"/>
    <protectedRange algorithmName="SHA-512" hashValue="ON39YdpmFHfN9f47KpiRvqrKx0V9+erV1CNkpWzYhW/Qyc6aT8rEyCrvauWSYGZK2ia3o7vd3akF07acHAFpOA==" saltValue="yVW9XmDwTqEnmpSGai0KYg==" spinCount="100000" sqref="B9:C9" name="Range1_1_2_4"/>
    <protectedRange algorithmName="SHA-512" hashValue="ON39YdpmFHfN9f47KpiRvqrKx0V9+erV1CNkpWzYhW/Qyc6aT8rEyCrvauWSYGZK2ia3o7vd3akF07acHAFpOA==" saltValue="yVW9XmDwTqEnmpSGai0KYg==" spinCount="100000" sqref="D9" name="Range1_1_1_2_2"/>
    <protectedRange algorithmName="SHA-512" hashValue="ON39YdpmFHfN9f47KpiRvqrKx0V9+erV1CNkpWzYhW/Qyc6aT8rEyCrvauWSYGZK2ia3o7vd3akF07acHAFpOA==" saltValue="yVW9XmDwTqEnmpSGai0KYg==" spinCount="100000" sqref="E9:J9" name="Range1_4_3"/>
    <protectedRange algorithmName="SHA-512" hashValue="ON39YdpmFHfN9f47KpiRvqrKx0V9+erV1CNkpWzYhW/Qyc6aT8rEyCrvauWSYGZK2ia3o7vd3akF07acHAFpOA==" saltValue="yVW9XmDwTqEnmpSGai0KYg==" spinCount="100000" sqref="B10:C10" name="Range1_1_2_2_1_1_6"/>
    <protectedRange algorithmName="SHA-512" hashValue="ON39YdpmFHfN9f47KpiRvqrKx0V9+erV1CNkpWzYhW/Qyc6aT8rEyCrvauWSYGZK2ia3o7vd3akF07acHAFpOA==" saltValue="yVW9XmDwTqEnmpSGai0KYg==" spinCount="100000" sqref="D10" name="Range1_1_1_2_1_1_1_4"/>
    <protectedRange algorithmName="SHA-512" hashValue="ON39YdpmFHfN9f47KpiRvqrKx0V9+erV1CNkpWzYhW/Qyc6aT8rEyCrvauWSYGZK2ia3o7vd3akF07acHAFpOA==" saltValue="yVW9XmDwTqEnmpSGai0KYg==" spinCount="100000" sqref="E10:J10" name="Range1_4_2_1_1_5"/>
    <protectedRange algorithmName="SHA-512" hashValue="ON39YdpmFHfN9f47KpiRvqrKx0V9+erV1CNkpWzYhW/Qyc6aT8rEyCrvauWSYGZK2ia3o7vd3akF07acHAFpOA==" saltValue="yVW9XmDwTqEnmpSGai0KYg==" spinCount="100000" sqref="B11:C11" name="Range1_1_2_2_1_1_7"/>
    <protectedRange algorithmName="SHA-512" hashValue="ON39YdpmFHfN9f47KpiRvqrKx0V9+erV1CNkpWzYhW/Qyc6aT8rEyCrvauWSYGZK2ia3o7vd3akF07acHAFpOA==" saltValue="yVW9XmDwTqEnmpSGai0KYg==" spinCount="100000" sqref="D11" name="Range1_1_1_2_1_1_1_5"/>
    <protectedRange algorithmName="SHA-512" hashValue="ON39YdpmFHfN9f47KpiRvqrKx0V9+erV1CNkpWzYhW/Qyc6aT8rEyCrvauWSYGZK2ia3o7vd3akF07acHAFpOA==" saltValue="yVW9XmDwTqEnmpSGai0KYg==" spinCount="100000" sqref="E11:J11" name="Range1_4_2_1_1_6"/>
    <protectedRange algorithmName="SHA-512" hashValue="ON39YdpmFHfN9f47KpiRvqrKx0V9+erV1CNkpWzYhW/Qyc6aT8rEyCrvauWSYGZK2ia3o7vd3akF07acHAFpOA==" saltValue="yVW9XmDwTqEnmpSGai0KYg==" spinCount="100000" sqref="B12:C12" name="Range1_1_2_2_1_1_5"/>
    <protectedRange algorithmName="SHA-512" hashValue="ON39YdpmFHfN9f47KpiRvqrKx0V9+erV1CNkpWzYhW/Qyc6aT8rEyCrvauWSYGZK2ia3o7vd3akF07acHAFpOA==" saltValue="yVW9XmDwTqEnmpSGai0KYg==" spinCount="100000" sqref="D12" name="Range1_1_1_2_1_1_1_3"/>
    <protectedRange algorithmName="SHA-512" hashValue="ON39YdpmFHfN9f47KpiRvqrKx0V9+erV1CNkpWzYhW/Qyc6aT8rEyCrvauWSYGZK2ia3o7vd3akF07acHAFpOA==" saltValue="yVW9XmDwTqEnmpSGai0KYg==" spinCount="100000" sqref="E12:J12" name="Range1_4_2_1_1_4"/>
    <protectedRange algorithmName="SHA-512" hashValue="ON39YdpmFHfN9f47KpiRvqrKx0V9+erV1CNkpWzYhW/Qyc6aT8rEyCrvauWSYGZK2ia3o7vd3akF07acHAFpOA==" saltValue="yVW9XmDwTqEnmpSGai0KYg==" spinCount="100000" sqref="B13:C13" name="Range1_1_2_2_3"/>
    <protectedRange algorithmName="SHA-512" hashValue="ON39YdpmFHfN9f47KpiRvqrKx0V9+erV1CNkpWzYhW/Qyc6aT8rEyCrvauWSYGZK2ia3o7vd3akF07acHAFpOA==" saltValue="yVW9XmDwTqEnmpSGai0KYg==" spinCount="100000" sqref="D13" name="Range1_1_1_2_1_2"/>
    <protectedRange algorithmName="SHA-512" hashValue="ON39YdpmFHfN9f47KpiRvqrKx0V9+erV1CNkpWzYhW/Qyc6aT8rEyCrvauWSYGZK2ia3o7vd3akF07acHAFpOA==" saltValue="yVW9XmDwTqEnmpSGai0KYg==" spinCount="100000" sqref="E13:J13" name="Range1_4_2_2"/>
    <protectedRange algorithmName="SHA-512" hashValue="ON39YdpmFHfN9f47KpiRvqrKx0V9+erV1CNkpWzYhW/Qyc6aT8rEyCrvauWSYGZK2ia3o7vd3akF07acHAFpOA==" saltValue="yVW9XmDwTqEnmpSGai0KYg==" spinCount="100000" sqref="B14:C14" name="Range1_1_2_3"/>
    <protectedRange algorithmName="SHA-512" hashValue="ON39YdpmFHfN9f47KpiRvqrKx0V9+erV1CNkpWzYhW/Qyc6aT8rEyCrvauWSYGZK2ia3o7vd3akF07acHAFpOA==" saltValue="yVW9XmDwTqEnmpSGai0KYg==" spinCount="100000" sqref="D14" name="Range1_1_1_2_2_1"/>
    <protectedRange algorithmName="SHA-512" hashValue="ON39YdpmFHfN9f47KpiRvqrKx0V9+erV1CNkpWzYhW/Qyc6aT8rEyCrvauWSYGZK2ia3o7vd3akF07acHAFpOA==" saltValue="yVW9XmDwTqEnmpSGai0KYg==" spinCount="100000" sqref="E14:J14" name="Range1_4_3_1"/>
    <protectedRange algorithmName="SHA-512" hashValue="ON39YdpmFHfN9f47KpiRvqrKx0V9+erV1CNkpWzYhW/Qyc6aT8rEyCrvauWSYGZK2ia3o7vd3akF07acHAFpOA==" saltValue="yVW9XmDwTqEnmpSGai0KYg==" spinCount="100000" sqref="B15:C15" name="Range1_1_2_2_2"/>
    <protectedRange algorithmName="SHA-512" hashValue="ON39YdpmFHfN9f47KpiRvqrKx0V9+erV1CNkpWzYhW/Qyc6aT8rEyCrvauWSYGZK2ia3o7vd3akF07acHAFpOA==" saltValue="yVW9XmDwTqEnmpSGai0KYg==" spinCount="100000" sqref="D15" name="Range1_1_1_2_3"/>
    <protectedRange algorithmName="SHA-512" hashValue="ON39YdpmFHfN9f47KpiRvqrKx0V9+erV1CNkpWzYhW/Qyc6aT8rEyCrvauWSYGZK2ia3o7vd3akF07acHAFpOA==" saltValue="yVW9XmDwTqEnmpSGai0KYg==" spinCount="100000" sqref="E15:J15" name="Range1_4_2_1"/>
    <protectedRange algorithmName="SHA-512" hashValue="ON39YdpmFHfN9f47KpiRvqrKx0V9+erV1CNkpWzYhW/Qyc6aT8rEyCrvauWSYGZK2ia3o7vd3akF07acHAFpOA==" saltValue="yVW9XmDwTqEnmpSGai0KYg==" spinCount="100000" sqref="B16:C16" name="Range1_1_2_2_1_1_8_1"/>
    <protectedRange algorithmName="SHA-512" hashValue="ON39YdpmFHfN9f47KpiRvqrKx0V9+erV1CNkpWzYhW/Qyc6aT8rEyCrvauWSYGZK2ia3o7vd3akF07acHAFpOA==" saltValue="yVW9XmDwTqEnmpSGai0KYg==" spinCount="100000" sqref="D16" name="Range1_1_1_2_1_1_1_6"/>
    <protectedRange algorithmName="SHA-512" hashValue="ON39YdpmFHfN9f47KpiRvqrKx0V9+erV1CNkpWzYhW/Qyc6aT8rEyCrvauWSYGZK2ia3o7vd3akF07acHAFpOA==" saltValue="yVW9XmDwTqEnmpSGai0KYg==" spinCount="100000" sqref="E16:J16" name="Range1_4_2_1_1_7"/>
    <protectedRange algorithmName="SHA-512" hashValue="ON39YdpmFHfN9f47KpiRvqrKx0V9+erV1CNkpWzYhW/Qyc6aT8rEyCrvauWSYGZK2ia3o7vd3akF07acHAFpOA==" saltValue="yVW9XmDwTqEnmpSGai0KYg==" spinCount="100000" sqref="B17:C17" name="Range1_1_2_2_1_1_9"/>
    <protectedRange algorithmName="SHA-512" hashValue="ON39YdpmFHfN9f47KpiRvqrKx0V9+erV1CNkpWzYhW/Qyc6aT8rEyCrvauWSYGZK2ia3o7vd3akF07acHAFpOA==" saltValue="yVW9XmDwTqEnmpSGai0KYg==" spinCount="100000" sqref="D17" name="Range1_1_1_2_1_1_1_7"/>
    <protectedRange algorithmName="SHA-512" hashValue="ON39YdpmFHfN9f47KpiRvqrKx0V9+erV1CNkpWzYhW/Qyc6aT8rEyCrvauWSYGZK2ia3o7vd3akF07acHAFpOA==" saltValue="yVW9XmDwTqEnmpSGai0KYg==" spinCount="100000" sqref="E17:J17" name="Range1_4_2_1_1_8_1"/>
    <protectedRange algorithmName="SHA-512" hashValue="ON39YdpmFHfN9f47KpiRvqrKx0V9+erV1CNkpWzYhW/Qyc6aT8rEyCrvauWSYGZK2ia3o7vd3akF07acHAFpOA==" saltValue="yVW9XmDwTqEnmpSGai0KYg==" spinCount="100000" sqref="B18:C18" name="Range1_1_2_2_1_1_10"/>
    <protectedRange algorithmName="SHA-512" hashValue="ON39YdpmFHfN9f47KpiRvqrKx0V9+erV1CNkpWzYhW/Qyc6aT8rEyCrvauWSYGZK2ia3o7vd3akF07acHAFpOA==" saltValue="yVW9XmDwTqEnmpSGai0KYg==" spinCount="100000" sqref="D18" name="Range1_1_1_2_1_1_1_8_1"/>
    <protectedRange algorithmName="SHA-512" hashValue="ON39YdpmFHfN9f47KpiRvqrKx0V9+erV1CNkpWzYhW/Qyc6aT8rEyCrvauWSYGZK2ia3o7vd3akF07acHAFpOA==" saltValue="yVW9XmDwTqEnmpSGai0KYg==" spinCount="100000" sqref="E18:J18" name="Range1_4_2_1_1_9"/>
    <protectedRange algorithmName="SHA-512" hashValue="ON39YdpmFHfN9f47KpiRvqrKx0V9+erV1CNkpWzYhW/Qyc6aT8rEyCrvauWSYGZK2ia3o7vd3akF07acHAFpOA==" saltValue="yVW9XmDwTqEnmpSGai0KYg==" spinCount="100000" sqref="B19:C19" name="Range1_1_2_2_1_1"/>
    <protectedRange algorithmName="SHA-512" hashValue="ON39YdpmFHfN9f47KpiRvqrKx0V9+erV1CNkpWzYhW/Qyc6aT8rEyCrvauWSYGZK2ia3o7vd3akF07acHAFpOA==" saltValue="yVW9XmDwTqEnmpSGai0KYg==" spinCount="100000" sqref="D19" name="Range1_1_1_2_1_1_1_2"/>
    <protectedRange algorithmName="SHA-512" hashValue="ON39YdpmFHfN9f47KpiRvqrKx0V9+erV1CNkpWzYhW/Qyc6aT8rEyCrvauWSYGZK2ia3o7vd3akF07acHAFpOA==" saltValue="yVW9XmDwTqEnmpSGai0KYg==" spinCount="100000" sqref="E19:J19" name="Range1_4_2_1_1"/>
    <protectedRange algorithmName="SHA-512" hashValue="ON39YdpmFHfN9f47KpiRvqrKx0V9+erV1CNkpWzYhW/Qyc6aT8rEyCrvauWSYGZK2ia3o7vd3akF07acHAFpOA==" saltValue="yVW9XmDwTqEnmpSGai0KYg==" spinCount="100000" sqref="B20:C20" name="Range1_1_2_2_1_1_11"/>
    <protectedRange algorithmName="SHA-512" hashValue="ON39YdpmFHfN9f47KpiRvqrKx0V9+erV1CNkpWzYhW/Qyc6aT8rEyCrvauWSYGZK2ia3o7vd3akF07acHAFpOA==" saltValue="yVW9XmDwTqEnmpSGai0KYg==" spinCount="100000" sqref="D20" name="Range1_1_1_2_1_1_1_9"/>
    <protectedRange algorithmName="SHA-512" hashValue="ON39YdpmFHfN9f47KpiRvqrKx0V9+erV1CNkpWzYhW/Qyc6aT8rEyCrvauWSYGZK2ia3o7vd3akF07acHAFpOA==" saltValue="yVW9XmDwTqEnmpSGai0KYg==" spinCount="100000" sqref="E20:J20" name="Range1_4_2_1_1_10"/>
    <protectedRange algorithmName="SHA-512" hashValue="ON39YdpmFHfN9f47KpiRvqrKx0V9+erV1CNkpWzYhW/Qyc6aT8rEyCrvauWSYGZK2ia3o7vd3akF07acHAFpOA==" saltValue="yVW9XmDwTqEnmpSGai0KYg==" spinCount="100000" sqref="B21:C21" name="Range1_1_2_5"/>
    <protectedRange algorithmName="SHA-512" hashValue="ON39YdpmFHfN9f47KpiRvqrKx0V9+erV1CNkpWzYhW/Qyc6aT8rEyCrvauWSYGZK2ia3o7vd3akF07acHAFpOA==" saltValue="yVW9XmDwTqEnmpSGai0KYg==" spinCount="100000" sqref="D21" name="Range1_1_1_2_5"/>
    <protectedRange algorithmName="SHA-512" hashValue="ON39YdpmFHfN9f47KpiRvqrKx0V9+erV1CNkpWzYhW/Qyc6aT8rEyCrvauWSYGZK2ia3o7vd3akF07acHAFpOA==" saltValue="yVW9XmDwTqEnmpSGai0KYg==" spinCount="100000" sqref="E21:J21" name="Range1_4_5"/>
    <protectedRange algorithmName="SHA-512" hashValue="ON39YdpmFHfN9f47KpiRvqrKx0V9+erV1CNkpWzYhW/Qyc6aT8rEyCrvauWSYGZK2ia3o7vd3akF07acHAFpOA==" saltValue="yVW9XmDwTqEnmpSGai0KYg==" spinCount="100000" sqref="B22:C22" name="Range1_1_2_8"/>
    <protectedRange algorithmName="SHA-512" hashValue="ON39YdpmFHfN9f47KpiRvqrKx0V9+erV1CNkpWzYhW/Qyc6aT8rEyCrvauWSYGZK2ia3o7vd3akF07acHAFpOA==" saltValue="yVW9XmDwTqEnmpSGai0KYg==" spinCount="100000" sqref="D22" name="Range1_1_1_2_8"/>
    <protectedRange algorithmName="SHA-512" hashValue="ON39YdpmFHfN9f47KpiRvqrKx0V9+erV1CNkpWzYhW/Qyc6aT8rEyCrvauWSYGZK2ia3o7vd3akF07acHAFpOA==" saltValue="yVW9XmDwTqEnmpSGai0KYg==" spinCount="100000" sqref="E22:J22" name="Range1_4_8"/>
    <protectedRange algorithmName="SHA-512" hashValue="ON39YdpmFHfN9f47KpiRvqrKx0V9+erV1CNkpWzYhW/Qyc6aT8rEyCrvauWSYGZK2ia3o7vd3akF07acHAFpOA==" saltValue="yVW9XmDwTqEnmpSGai0KYg==" spinCount="100000" sqref="B23:C23" name="Range1_1_2_2_1_1_12"/>
    <protectedRange algorithmName="SHA-512" hashValue="ON39YdpmFHfN9f47KpiRvqrKx0V9+erV1CNkpWzYhW/Qyc6aT8rEyCrvauWSYGZK2ia3o7vd3akF07acHAFpOA==" saltValue="yVW9XmDwTqEnmpSGai0KYg==" spinCount="100000" sqref="D23" name="Range1_1_1_2_1_1_1_10"/>
    <protectedRange algorithmName="SHA-512" hashValue="ON39YdpmFHfN9f47KpiRvqrKx0V9+erV1CNkpWzYhW/Qyc6aT8rEyCrvauWSYGZK2ia3o7vd3akF07acHAFpOA==" saltValue="yVW9XmDwTqEnmpSGai0KYg==" spinCount="100000" sqref="E23:J23" name="Range1_4_2_1_1_11"/>
    <protectedRange algorithmName="SHA-512" hashValue="ON39YdpmFHfN9f47KpiRvqrKx0V9+erV1CNkpWzYhW/Qyc6aT8rEyCrvauWSYGZK2ia3o7vd3akF07acHAFpOA==" saltValue="yVW9XmDwTqEnmpSGai0KYg==" spinCount="100000" sqref="B24:C24" name="Range1_1_2_3_1"/>
    <protectedRange algorithmName="SHA-512" hashValue="ON39YdpmFHfN9f47KpiRvqrKx0V9+erV1CNkpWzYhW/Qyc6aT8rEyCrvauWSYGZK2ia3o7vd3akF07acHAFpOA==" saltValue="yVW9XmDwTqEnmpSGai0KYg==" spinCount="100000" sqref="D24" name="Range1_1_1_2_1"/>
    <protectedRange algorithmName="SHA-512" hashValue="ON39YdpmFHfN9f47KpiRvqrKx0V9+erV1CNkpWzYhW/Qyc6aT8rEyCrvauWSYGZK2ia3o7vd3akF07acHAFpOA==" saltValue="yVW9XmDwTqEnmpSGai0KYg==" spinCount="100000" sqref="E24:J24" name="Range1_4_5_1"/>
    <protectedRange algorithmName="SHA-512" hashValue="ON39YdpmFHfN9f47KpiRvqrKx0V9+erV1CNkpWzYhW/Qyc6aT8rEyCrvauWSYGZK2ia3o7vd3akF07acHAFpOA==" saltValue="yVW9XmDwTqEnmpSGai0KYg==" spinCount="100000" sqref="B25" name="Range1_1_2_2_1_1_13"/>
    <protectedRange algorithmName="SHA-512" hashValue="ON39YdpmFHfN9f47KpiRvqrKx0V9+erV1CNkpWzYhW/Qyc6aT8rEyCrvauWSYGZK2ia3o7vd3akF07acHAFpOA==" saltValue="yVW9XmDwTqEnmpSGai0KYg==" spinCount="100000" sqref="D25" name="Range1_1_1_2_1_1_1_11"/>
    <protectedRange algorithmName="SHA-512" hashValue="ON39YdpmFHfN9f47KpiRvqrKx0V9+erV1CNkpWzYhW/Qyc6aT8rEyCrvauWSYGZK2ia3o7vd3akF07acHAFpOA==" saltValue="yVW9XmDwTqEnmpSGai0KYg==" spinCount="100000" sqref="E25:J25" name="Range1_4_2_1_1_12"/>
    <protectedRange algorithmName="SHA-512" hashValue="ON39YdpmFHfN9f47KpiRvqrKx0V9+erV1CNkpWzYhW/Qyc6aT8rEyCrvauWSYGZK2ia3o7vd3akF07acHAFpOA==" saltValue="yVW9XmDwTqEnmpSGai0KYg==" spinCount="100000" sqref="B26:C26" name="Range1_1_2_2_1_1_14"/>
    <protectedRange algorithmName="SHA-512" hashValue="ON39YdpmFHfN9f47KpiRvqrKx0V9+erV1CNkpWzYhW/Qyc6aT8rEyCrvauWSYGZK2ia3o7vd3akF07acHAFpOA==" saltValue="yVW9XmDwTqEnmpSGai0KYg==" spinCount="100000" sqref="D26" name="Range1_1_1_2_1_1_1_12"/>
    <protectedRange algorithmName="SHA-512" hashValue="ON39YdpmFHfN9f47KpiRvqrKx0V9+erV1CNkpWzYhW/Qyc6aT8rEyCrvauWSYGZK2ia3o7vd3akF07acHAFpOA==" saltValue="yVW9XmDwTqEnmpSGai0KYg==" spinCount="100000" sqref="E26:J26" name="Range1_4_2_1_1_13"/>
    <protectedRange algorithmName="SHA-512" hashValue="ON39YdpmFHfN9f47KpiRvqrKx0V9+erV1CNkpWzYhW/Qyc6aT8rEyCrvauWSYGZK2ia3o7vd3akF07acHAFpOA==" saltValue="yVW9XmDwTqEnmpSGai0KYg==" spinCount="100000" sqref="B28:C28" name="Range1_1_2_2_1_1_15_1"/>
    <protectedRange algorithmName="SHA-512" hashValue="ON39YdpmFHfN9f47KpiRvqrKx0V9+erV1CNkpWzYhW/Qyc6aT8rEyCrvauWSYGZK2ia3o7vd3akF07acHAFpOA==" saltValue="yVW9XmDwTqEnmpSGai0KYg==" spinCount="100000" sqref="D28" name="Range1_1_1_2_1_1_1_13_1"/>
    <protectedRange algorithmName="SHA-512" hashValue="ON39YdpmFHfN9f47KpiRvqrKx0V9+erV1CNkpWzYhW/Qyc6aT8rEyCrvauWSYGZK2ia3o7vd3akF07acHAFpOA==" saltValue="yVW9XmDwTqEnmpSGai0KYg==" spinCount="100000" sqref="E28:J28" name="Range1_4_2_1_1_14_1"/>
    <protectedRange algorithmName="SHA-512" hashValue="ON39YdpmFHfN9f47KpiRvqrKx0V9+erV1CNkpWzYhW/Qyc6aT8rEyCrvauWSYGZK2ia3o7vd3akF07acHAFpOA==" saltValue="yVW9XmDwTqEnmpSGai0KYg==" spinCount="100000" sqref="E29:J29 B29:C29" name="Range1_10"/>
    <protectedRange algorithmName="SHA-512" hashValue="ON39YdpmFHfN9f47KpiRvqrKx0V9+erV1CNkpWzYhW/Qyc6aT8rEyCrvauWSYGZK2ia3o7vd3akF07acHAFpOA==" saltValue="yVW9XmDwTqEnmpSGai0KYg==" spinCount="100000" sqref="D29" name="Range1_1_6_1"/>
    <protectedRange algorithmName="SHA-512" hashValue="ON39YdpmFHfN9f47KpiRvqrKx0V9+erV1CNkpWzYhW/Qyc6aT8rEyCrvauWSYGZK2ia3o7vd3akF07acHAFpOA==" saltValue="yVW9XmDwTqEnmpSGai0KYg==" spinCount="100000" sqref="B30:C30 E30:J30" name="Range1_13"/>
    <protectedRange algorithmName="SHA-512" hashValue="ON39YdpmFHfN9f47KpiRvqrKx0V9+erV1CNkpWzYhW/Qyc6aT8rEyCrvauWSYGZK2ia3o7vd3akF07acHAFpOA==" saltValue="yVW9XmDwTqEnmpSGai0KYg==" spinCount="100000" sqref="D30" name="Range1_1_13"/>
    <protectedRange algorithmName="SHA-512" hashValue="ON39YdpmFHfN9f47KpiRvqrKx0V9+erV1CNkpWzYhW/Qyc6aT8rEyCrvauWSYGZK2ia3o7vd3akF07acHAFpOA==" saltValue="yVW9XmDwTqEnmpSGai0KYg==" spinCount="100000" sqref="B31:C31" name="Range1_1_2_2_1_1_18"/>
    <protectedRange algorithmName="SHA-512" hashValue="ON39YdpmFHfN9f47KpiRvqrKx0V9+erV1CNkpWzYhW/Qyc6aT8rEyCrvauWSYGZK2ia3o7vd3akF07acHAFpOA==" saltValue="yVW9XmDwTqEnmpSGai0KYg==" spinCount="100000" sqref="D31" name="Range1_1_1_2_1_1_1_16"/>
    <protectedRange algorithmName="SHA-512" hashValue="ON39YdpmFHfN9f47KpiRvqrKx0V9+erV1CNkpWzYhW/Qyc6aT8rEyCrvauWSYGZK2ia3o7vd3akF07acHAFpOA==" saltValue="yVW9XmDwTqEnmpSGai0KYg==" spinCount="100000" sqref="E31:J31" name="Range1_4_2_1_1_17"/>
    <protectedRange algorithmName="SHA-512" hashValue="ON39YdpmFHfN9f47KpiRvqrKx0V9+erV1CNkpWzYhW/Qyc6aT8rEyCrvauWSYGZK2ia3o7vd3akF07acHAFpOA==" saltValue="yVW9XmDwTqEnmpSGai0KYg==" spinCount="100000" sqref="C32" name="Range1_4"/>
    <protectedRange algorithmName="SHA-512" hashValue="ON39YdpmFHfN9f47KpiRvqrKx0V9+erV1CNkpWzYhW/Qyc6aT8rEyCrvauWSYGZK2ia3o7vd3akF07acHAFpOA==" saltValue="yVW9XmDwTqEnmpSGai0KYg==" spinCount="100000" sqref="D32" name="Range1_1_2"/>
    <protectedRange algorithmName="SHA-512" hashValue="ON39YdpmFHfN9f47KpiRvqrKx0V9+erV1CNkpWzYhW/Qyc6aT8rEyCrvauWSYGZK2ia3o7vd3akF07acHAFpOA==" saltValue="yVW9XmDwTqEnmpSGai0KYg==" spinCount="100000" sqref="B32" name="Range1_1_2_1"/>
    <protectedRange algorithmName="SHA-512" hashValue="ON39YdpmFHfN9f47KpiRvqrKx0V9+erV1CNkpWzYhW/Qyc6aT8rEyCrvauWSYGZK2ia3o7vd3akF07acHAFpOA==" saltValue="yVW9XmDwTqEnmpSGai0KYg==" spinCount="100000" sqref="E32:J32" name="Range1_4_3_2"/>
    <protectedRange algorithmName="SHA-512" hashValue="ON39YdpmFHfN9f47KpiRvqrKx0V9+erV1CNkpWzYhW/Qyc6aT8rEyCrvauWSYGZK2ia3o7vd3akF07acHAFpOA==" saltValue="yVW9XmDwTqEnmpSGai0KYg==" spinCount="100000" sqref="B33:C33" name="Range1_1_2_6"/>
    <protectedRange algorithmName="SHA-512" hashValue="ON39YdpmFHfN9f47KpiRvqrKx0V9+erV1CNkpWzYhW/Qyc6aT8rEyCrvauWSYGZK2ia3o7vd3akF07acHAFpOA==" saltValue="yVW9XmDwTqEnmpSGai0KYg==" spinCount="100000" sqref="D33" name="Range1_1_1_2_4"/>
    <protectedRange algorithmName="SHA-512" hashValue="ON39YdpmFHfN9f47KpiRvqrKx0V9+erV1CNkpWzYhW/Qyc6aT8rEyCrvauWSYGZK2ia3o7vd3akF07acHAFpOA==" saltValue="yVW9XmDwTqEnmpSGai0KYg==" spinCount="100000" sqref="E33:J33" name="Range1_4_7"/>
    <protectedRange algorithmName="SHA-512" hashValue="ON39YdpmFHfN9f47KpiRvqrKx0V9+erV1CNkpWzYhW/Qyc6aT8rEyCrvauWSYGZK2ia3o7vd3akF07acHAFpOA==" saltValue="yVW9XmDwTqEnmpSGai0KYg==" spinCount="100000" sqref="B34:C34" name="Range1_1_2_2_1_1_1"/>
    <protectedRange algorithmName="SHA-512" hashValue="ON39YdpmFHfN9f47KpiRvqrKx0V9+erV1CNkpWzYhW/Qyc6aT8rEyCrvauWSYGZK2ia3o7vd3akF07acHAFpOA==" saltValue="yVW9XmDwTqEnmpSGai0KYg==" spinCount="100000" sqref="D34" name="Range1_1_1_2_1_1_1_8"/>
    <protectedRange algorithmName="SHA-512" hashValue="ON39YdpmFHfN9f47KpiRvqrKx0V9+erV1CNkpWzYhW/Qyc6aT8rEyCrvauWSYGZK2ia3o7vd3akF07acHAFpOA==" saltValue="yVW9XmDwTqEnmpSGai0KYg==" spinCount="100000" sqref="E34:J34" name="Range1_4_2_1_1_2"/>
    <protectedRange algorithmName="SHA-512" hashValue="ON39YdpmFHfN9f47KpiRvqrKx0V9+erV1CNkpWzYhW/Qyc6aT8rEyCrvauWSYGZK2ia3o7vd3akF07acHAFpOA==" saltValue="yVW9XmDwTqEnmpSGai0KYg==" spinCount="100000" sqref="B35:C35" name="Range1_1_2_2_1_1_1_1"/>
    <protectedRange algorithmName="SHA-512" hashValue="ON39YdpmFHfN9f47KpiRvqrKx0V9+erV1CNkpWzYhW/Qyc6aT8rEyCrvauWSYGZK2ia3o7vd3akF07acHAFpOA==" saltValue="yVW9XmDwTqEnmpSGai0KYg==" spinCount="100000" sqref="D35" name="Range1_1_1_2_1_1_1_1_1"/>
    <protectedRange algorithmName="SHA-512" hashValue="ON39YdpmFHfN9f47KpiRvqrKx0V9+erV1CNkpWzYhW/Qyc6aT8rEyCrvauWSYGZK2ia3o7vd3akF07acHAFpOA==" saltValue="yVW9XmDwTqEnmpSGai0KYg==" spinCount="100000" sqref="E35:J35" name="Range1_4_2_1_1_1_1"/>
    <protectedRange algorithmName="SHA-512" hashValue="ON39YdpmFHfN9f47KpiRvqrKx0V9+erV1CNkpWzYhW/Qyc6aT8rEyCrvauWSYGZK2ia3o7vd3akF07acHAFpOA==" saltValue="yVW9XmDwTqEnmpSGai0KYg==" spinCount="100000" sqref="B36:C36" name="Range1_1_2_2_1_1_3_1"/>
    <protectedRange algorithmName="SHA-512" hashValue="ON39YdpmFHfN9f47KpiRvqrKx0V9+erV1CNkpWzYhW/Qyc6aT8rEyCrvauWSYGZK2ia3o7vd3akF07acHAFpOA==" saltValue="yVW9XmDwTqEnmpSGai0KYg==" spinCount="100000" sqref="D36" name="Range1_1_1_2_1_1_1_3_1"/>
    <protectedRange algorithmName="SHA-512" hashValue="ON39YdpmFHfN9f47KpiRvqrKx0V9+erV1CNkpWzYhW/Qyc6aT8rEyCrvauWSYGZK2ia3o7vd3akF07acHAFpOA==" saltValue="yVW9XmDwTqEnmpSGai0KYg==" spinCount="100000" sqref="E36:J36" name="Range1_4_2_1_1_3_1"/>
    <protectedRange algorithmName="SHA-512" hashValue="ON39YdpmFHfN9f47KpiRvqrKx0V9+erV1CNkpWzYhW/Qyc6aT8rEyCrvauWSYGZK2ia3o7vd3akF07acHAFpOA==" saltValue="yVW9XmDwTqEnmpSGai0KYg==" spinCount="100000" sqref="B37:C37" name="Range1_1_2_2_1_1_2"/>
    <protectedRange algorithmName="SHA-512" hashValue="ON39YdpmFHfN9f47KpiRvqrKx0V9+erV1CNkpWzYhW/Qyc6aT8rEyCrvauWSYGZK2ia3o7vd3akF07acHAFpOA==" saltValue="yVW9XmDwTqEnmpSGai0KYg==" spinCount="100000" sqref="D37" name="Range1_1_1_2_1_1_1_13"/>
    <protectedRange algorithmName="SHA-512" hashValue="ON39YdpmFHfN9f47KpiRvqrKx0V9+erV1CNkpWzYhW/Qyc6aT8rEyCrvauWSYGZK2ia3o7vd3akF07acHAFpOA==" saltValue="yVW9XmDwTqEnmpSGai0KYg==" spinCount="100000" sqref="E37:J37" name="Range1_4_2_1_1_8"/>
    <protectedRange algorithmName="SHA-512" hashValue="ON39YdpmFHfN9f47KpiRvqrKx0V9+erV1CNkpWzYhW/Qyc6aT8rEyCrvauWSYGZK2ia3o7vd3akF07acHAFpOA==" saltValue="yVW9XmDwTqEnmpSGai0KYg==" spinCount="100000" sqref="B38:C38" name="Range1_1_2_16"/>
    <protectedRange algorithmName="SHA-512" hashValue="ON39YdpmFHfN9f47KpiRvqrKx0V9+erV1CNkpWzYhW/Qyc6aT8rEyCrvauWSYGZK2ia3o7vd3akF07acHAFpOA==" saltValue="yVW9XmDwTqEnmpSGai0KYg==" spinCount="100000" sqref="D38" name="Range1_1_1_2_16"/>
    <protectedRange algorithmName="SHA-512" hashValue="ON39YdpmFHfN9f47KpiRvqrKx0V9+erV1CNkpWzYhW/Qyc6aT8rEyCrvauWSYGZK2ia3o7vd3akF07acHAFpOA==" saltValue="yVW9XmDwTqEnmpSGai0KYg==" spinCount="100000" sqref="E38:J38" name="Range1_4_16"/>
    <protectedRange algorithmName="SHA-512" hashValue="ON39YdpmFHfN9f47KpiRvqrKx0V9+erV1CNkpWzYhW/Qyc6aT8rEyCrvauWSYGZK2ia3o7vd3akF07acHAFpOA==" saltValue="yVW9XmDwTqEnmpSGai0KYg==" spinCount="100000" sqref="B39:C39" name="Range1_1_2_19"/>
    <protectedRange algorithmName="SHA-512" hashValue="ON39YdpmFHfN9f47KpiRvqrKx0V9+erV1CNkpWzYhW/Qyc6aT8rEyCrvauWSYGZK2ia3o7vd3akF07acHAFpOA==" saltValue="yVW9XmDwTqEnmpSGai0KYg==" spinCount="100000" sqref="D39" name="Range1_1_1_2_6"/>
    <protectedRange algorithmName="SHA-512" hashValue="ON39YdpmFHfN9f47KpiRvqrKx0V9+erV1CNkpWzYhW/Qyc6aT8rEyCrvauWSYGZK2ia3o7vd3akF07acHAFpOA==" saltValue="yVW9XmDwTqEnmpSGai0KYg==" spinCount="100000" sqref="E39:J39" name="Range1_4_20"/>
    <protectedRange algorithmName="SHA-512" hashValue="ON39YdpmFHfN9f47KpiRvqrKx0V9+erV1CNkpWzYhW/Qyc6aT8rEyCrvauWSYGZK2ia3o7vd3akF07acHAFpOA==" saltValue="yVW9XmDwTqEnmpSGai0KYg==" spinCount="100000" sqref="C40" name="Range1_42"/>
    <protectedRange algorithmName="SHA-512" hashValue="ON39YdpmFHfN9f47KpiRvqrKx0V9+erV1CNkpWzYhW/Qyc6aT8rEyCrvauWSYGZK2ia3o7vd3akF07acHAFpOA==" saltValue="yVW9XmDwTqEnmpSGai0KYg==" spinCount="100000" sqref="B40" name="Range1_1_2_21"/>
    <protectedRange algorithmName="SHA-512" hashValue="ON39YdpmFHfN9f47KpiRvqrKx0V9+erV1CNkpWzYhW/Qyc6aT8rEyCrvauWSYGZK2ia3o7vd3akF07acHAFpOA==" saltValue="yVW9XmDwTqEnmpSGai0KYg==" spinCount="100000" sqref="D40" name="Range1_1_1_2_8_1"/>
    <protectedRange algorithmName="SHA-512" hashValue="ON39YdpmFHfN9f47KpiRvqrKx0V9+erV1CNkpWzYhW/Qyc6aT8rEyCrvauWSYGZK2ia3o7vd3akF07acHAFpOA==" saltValue="yVW9XmDwTqEnmpSGai0KYg==" spinCount="100000" sqref="E40:J40" name="Range1_4_21"/>
    <protectedRange algorithmName="SHA-512" hashValue="ON39YdpmFHfN9f47KpiRvqrKx0V9+erV1CNkpWzYhW/Qyc6aT8rEyCrvauWSYGZK2ia3o7vd3akF07acHAFpOA==" saltValue="yVW9XmDwTqEnmpSGai0KYg==" spinCount="100000" sqref="B41:C41 I41:J41" name="Range1_16"/>
    <protectedRange algorithmName="SHA-512" hashValue="ON39YdpmFHfN9f47KpiRvqrKx0V9+erV1CNkpWzYhW/Qyc6aT8rEyCrvauWSYGZK2ia3o7vd3akF07acHAFpOA==" saltValue="yVW9XmDwTqEnmpSGai0KYg==" spinCount="100000" sqref="D41" name="Range1_1_12"/>
    <protectedRange algorithmName="SHA-512" hashValue="ON39YdpmFHfN9f47KpiRvqrKx0V9+erV1CNkpWzYhW/Qyc6aT8rEyCrvauWSYGZK2ia3o7vd3akF07acHAFpOA==" saltValue="yVW9XmDwTqEnmpSGai0KYg==" spinCount="100000" sqref="E41:H41" name="Range1_3_6"/>
  </protectedRanges>
  <conditionalFormatting sqref="E2">
    <cfRule type="top10" dxfId="779" priority="234" rank="1"/>
  </conditionalFormatting>
  <conditionalFormatting sqref="F2">
    <cfRule type="top10" dxfId="778" priority="233" rank="1"/>
  </conditionalFormatting>
  <conditionalFormatting sqref="G2">
    <cfRule type="top10" dxfId="777" priority="232" rank="1"/>
  </conditionalFormatting>
  <conditionalFormatting sqref="H2">
    <cfRule type="top10" dxfId="776" priority="231" rank="1"/>
  </conditionalFormatting>
  <conditionalFormatting sqref="I2">
    <cfRule type="top10" dxfId="775" priority="230" rank="1"/>
  </conditionalFormatting>
  <conditionalFormatting sqref="J2">
    <cfRule type="top10" dxfId="774" priority="229" rank="1"/>
  </conditionalFormatting>
  <conditionalFormatting sqref="E3">
    <cfRule type="top10" dxfId="773" priority="228" rank="1"/>
  </conditionalFormatting>
  <conditionalFormatting sqref="F3">
    <cfRule type="top10" dxfId="772" priority="227" rank="1"/>
  </conditionalFormatting>
  <conditionalFormatting sqref="G3">
    <cfRule type="top10" dxfId="771" priority="226" rank="1"/>
  </conditionalFormatting>
  <conditionalFormatting sqref="H3">
    <cfRule type="top10" dxfId="770" priority="225" rank="1"/>
  </conditionalFormatting>
  <conditionalFormatting sqref="I3">
    <cfRule type="top10" dxfId="769" priority="224" rank="1"/>
  </conditionalFormatting>
  <conditionalFormatting sqref="J3">
    <cfRule type="top10" dxfId="768" priority="223" rank="1"/>
  </conditionalFormatting>
  <conditionalFormatting sqref="E4">
    <cfRule type="top10" dxfId="767" priority="217" rank="1"/>
  </conditionalFormatting>
  <conditionalFormatting sqref="F4">
    <cfRule type="top10" dxfId="766" priority="218" rank="1"/>
  </conditionalFormatting>
  <conditionalFormatting sqref="G4">
    <cfRule type="top10" dxfId="765" priority="219" rank="1"/>
  </conditionalFormatting>
  <conditionalFormatting sqref="H4">
    <cfRule type="top10" dxfId="764" priority="220" rank="1"/>
  </conditionalFormatting>
  <conditionalFormatting sqref="I4">
    <cfRule type="top10" dxfId="763" priority="221" rank="1"/>
  </conditionalFormatting>
  <conditionalFormatting sqref="J4">
    <cfRule type="top10" dxfId="762" priority="222" rank="1"/>
  </conditionalFormatting>
  <conditionalFormatting sqref="E5">
    <cfRule type="top10" dxfId="761" priority="216" rank="1"/>
  </conditionalFormatting>
  <conditionalFormatting sqref="F5">
    <cfRule type="top10" dxfId="760" priority="215" rank="1"/>
  </conditionalFormatting>
  <conditionalFormatting sqref="G5">
    <cfRule type="top10" dxfId="759" priority="214" rank="1"/>
  </conditionalFormatting>
  <conditionalFormatting sqref="H5">
    <cfRule type="top10" dxfId="758" priority="213" rank="1"/>
  </conditionalFormatting>
  <conditionalFormatting sqref="I5">
    <cfRule type="top10" dxfId="757" priority="212" rank="1"/>
  </conditionalFormatting>
  <conditionalFormatting sqref="J5">
    <cfRule type="top10" dxfId="756" priority="211" rank="1"/>
  </conditionalFormatting>
  <conditionalFormatting sqref="E6">
    <cfRule type="top10" dxfId="755" priority="210" rank="1"/>
  </conditionalFormatting>
  <conditionalFormatting sqref="F6">
    <cfRule type="top10" dxfId="754" priority="209" rank="1"/>
  </conditionalFormatting>
  <conditionalFormatting sqref="G6">
    <cfRule type="top10" dxfId="753" priority="208" rank="1"/>
  </conditionalFormatting>
  <conditionalFormatting sqref="H6">
    <cfRule type="top10" dxfId="752" priority="207" rank="1"/>
  </conditionalFormatting>
  <conditionalFormatting sqref="I6">
    <cfRule type="top10" dxfId="751" priority="206" rank="1"/>
  </conditionalFormatting>
  <conditionalFormatting sqref="J6">
    <cfRule type="top10" dxfId="750" priority="205" rank="1"/>
  </conditionalFormatting>
  <conditionalFormatting sqref="E7">
    <cfRule type="top10" dxfId="749" priority="204" rank="1"/>
  </conditionalFormatting>
  <conditionalFormatting sqref="F7">
    <cfRule type="top10" dxfId="748" priority="203" rank="1"/>
  </conditionalFormatting>
  <conditionalFormatting sqref="G7">
    <cfRule type="top10" dxfId="747" priority="202" rank="1"/>
  </conditionalFormatting>
  <conditionalFormatting sqref="H7">
    <cfRule type="top10" dxfId="746" priority="201" rank="1"/>
  </conditionalFormatting>
  <conditionalFormatting sqref="I7">
    <cfRule type="top10" dxfId="745" priority="200" rank="1"/>
  </conditionalFormatting>
  <conditionalFormatting sqref="J7">
    <cfRule type="top10" dxfId="744" priority="199" rank="1"/>
  </conditionalFormatting>
  <conditionalFormatting sqref="E8">
    <cfRule type="top10" dxfId="743" priority="198" rank="1"/>
  </conditionalFormatting>
  <conditionalFormatting sqref="F8">
    <cfRule type="top10" dxfId="742" priority="197" rank="1"/>
  </conditionalFormatting>
  <conditionalFormatting sqref="G8">
    <cfRule type="top10" dxfId="741" priority="196" rank="1"/>
  </conditionalFormatting>
  <conditionalFormatting sqref="H8">
    <cfRule type="top10" dxfId="740" priority="195" rank="1"/>
  </conditionalFormatting>
  <conditionalFormatting sqref="I8">
    <cfRule type="top10" dxfId="739" priority="194" rank="1"/>
  </conditionalFormatting>
  <conditionalFormatting sqref="J8">
    <cfRule type="top10" dxfId="738" priority="193" rank="1"/>
  </conditionalFormatting>
  <conditionalFormatting sqref="E9">
    <cfRule type="top10" dxfId="737" priority="192" rank="1"/>
  </conditionalFormatting>
  <conditionalFormatting sqref="F9">
    <cfRule type="top10" dxfId="736" priority="191" rank="1"/>
  </conditionalFormatting>
  <conditionalFormatting sqref="G9">
    <cfRule type="top10" dxfId="735" priority="190" rank="1"/>
  </conditionalFormatting>
  <conditionalFormatting sqref="H9">
    <cfRule type="top10" dxfId="734" priority="189" rank="1"/>
  </conditionalFormatting>
  <conditionalFormatting sqref="I9">
    <cfRule type="top10" dxfId="733" priority="188" rank="1"/>
  </conditionalFormatting>
  <conditionalFormatting sqref="J9">
    <cfRule type="top10" dxfId="732" priority="187" rank="1"/>
  </conditionalFormatting>
  <conditionalFormatting sqref="E10">
    <cfRule type="top10" dxfId="731" priority="186" rank="1"/>
  </conditionalFormatting>
  <conditionalFormatting sqref="F10">
    <cfRule type="top10" dxfId="730" priority="185" rank="1"/>
  </conditionalFormatting>
  <conditionalFormatting sqref="G10">
    <cfRule type="top10" dxfId="729" priority="184" rank="1"/>
  </conditionalFormatting>
  <conditionalFormatting sqref="H10">
    <cfRule type="top10" dxfId="728" priority="183" rank="1"/>
  </conditionalFormatting>
  <conditionalFormatting sqref="I10">
    <cfRule type="top10" dxfId="727" priority="182" rank="1"/>
  </conditionalFormatting>
  <conditionalFormatting sqref="J10">
    <cfRule type="top10" dxfId="726" priority="181" rank="1"/>
  </conditionalFormatting>
  <conditionalFormatting sqref="E11">
    <cfRule type="top10" dxfId="725" priority="180" rank="1"/>
  </conditionalFormatting>
  <conditionalFormatting sqref="F11">
    <cfRule type="top10" dxfId="724" priority="179" rank="1"/>
  </conditionalFormatting>
  <conditionalFormatting sqref="G11">
    <cfRule type="top10" dxfId="723" priority="178" rank="1"/>
  </conditionalFormatting>
  <conditionalFormatting sqref="H11">
    <cfRule type="top10" dxfId="722" priority="177" rank="1"/>
  </conditionalFormatting>
  <conditionalFormatting sqref="I11">
    <cfRule type="top10" dxfId="721" priority="176" rank="1"/>
  </conditionalFormatting>
  <conditionalFormatting sqref="J11">
    <cfRule type="top10" dxfId="720" priority="175" rank="1"/>
  </conditionalFormatting>
  <conditionalFormatting sqref="E12">
    <cfRule type="top10" dxfId="719" priority="174" rank="1"/>
  </conditionalFormatting>
  <conditionalFormatting sqref="F12">
    <cfRule type="top10" dxfId="718" priority="173" rank="1"/>
  </conditionalFormatting>
  <conditionalFormatting sqref="G12">
    <cfRule type="top10" dxfId="717" priority="172" rank="1"/>
  </conditionalFormatting>
  <conditionalFormatting sqref="H12">
    <cfRule type="top10" dxfId="716" priority="171" rank="1"/>
  </conditionalFormatting>
  <conditionalFormatting sqref="I12">
    <cfRule type="top10" dxfId="715" priority="170" rank="1"/>
  </conditionalFormatting>
  <conditionalFormatting sqref="J12">
    <cfRule type="top10" dxfId="714" priority="169" rank="1"/>
  </conditionalFormatting>
  <conditionalFormatting sqref="E13">
    <cfRule type="top10" dxfId="713" priority="168" rank="1"/>
  </conditionalFormatting>
  <conditionalFormatting sqref="F13">
    <cfRule type="top10" dxfId="712" priority="167" rank="1"/>
  </conditionalFormatting>
  <conditionalFormatting sqref="G13">
    <cfRule type="top10" dxfId="711" priority="166" rank="1"/>
  </conditionalFormatting>
  <conditionalFormatting sqref="H13">
    <cfRule type="top10" dxfId="710" priority="165" rank="1"/>
  </conditionalFormatting>
  <conditionalFormatting sqref="I13">
    <cfRule type="top10" dxfId="709" priority="164" rank="1"/>
  </conditionalFormatting>
  <conditionalFormatting sqref="J13">
    <cfRule type="top10" dxfId="708" priority="163" rank="1"/>
  </conditionalFormatting>
  <conditionalFormatting sqref="E14">
    <cfRule type="top10" dxfId="707" priority="162" rank="1"/>
  </conditionalFormatting>
  <conditionalFormatting sqref="F14">
    <cfRule type="top10" dxfId="706" priority="161" rank="1"/>
  </conditionalFormatting>
  <conditionalFormatting sqref="G14">
    <cfRule type="top10" dxfId="705" priority="160" rank="1"/>
  </conditionalFormatting>
  <conditionalFormatting sqref="H14">
    <cfRule type="top10" dxfId="704" priority="159" rank="1"/>
  </conditionalFormatting>
  <conditionalFormatting sqref="I14">
    <cfRule type="top10" dxfId="703" priority="158" rank="1"/>
  </conditionalFormatting>
  <conditionalFormatting sqref="J14">
    <cfRule type="top10" dxfId="702" priority="157" rank="1"/>
  </conditionalFormatting>
  <conditionalFormatting sqref="E15">
    <cfRule type="top10" dxfId="701" priority="156" rank="1"/>
  </conditionalFormatting>
  <conditionalFormatting sqref="F15">
    <cfRule type="top10" dxfId="700" priority="155" rank="1"/>
  </conditionalFormatting>
  <conditionalFormatting sqref="G15">
    <cfRule type="top10" dxfId="699" priority="154" rank="1"/>
  </conditionalFormatting>
  <conditionalFormatting sqref="H15">
    <cfRule type="top10" dxfId="698" priority="153" rank="1"/>
  </conditionalFormatting>
  <conditionalFormatting sqref="I15">
    <cfRule type="top10" dxfId="697" priority="152" rank="1"/>
  </conditionalFormatting>
  <conditionalFormatting sqref="J15">
    <cfRule type="top10" dxfId="696" priority="151" rank="1"/>
  </conditionalFormatting>
  <conditionalFormatting sqref="E16">
    <cfRule type="top10" dxfId="695" priority="150" rank="1"/>
  </conditionalFormatting>
  <conditionalFormatting sqref="F16">
    <cfRule type="top10" dxfId="694" priority="149" rank="1"/>
  </conditionalFormatting>
  <conditionalFormatting sqref="G16">
    <cfRule type="top10" dxfId="693" priority="148" rank="1"/>
  </conditionalFormatting>
  <conditionalFormatting sqref="H16">
    <cfRule type="top10" dxfId="692" priority="147" rank="1"/>
  </conditionalFormatting>
  <conditionalFormatting sqref="I16">
    <cfRule type="top10" dxfId="691" priority="146" rank="1"/>
  </conditionalFormatting>
  <conditionalFormatting sqref="J16">
    <cfRule type="top10" dxfId="690" priority="145" rank="1"/>
  </conditionalFormatting>
  <conditionalFormatting sqref="E17">
    <cfRule type="top10" dxfId="689" priority="144" rank="1"/>
  </conditionalFormatting>
  <conditionalFormatting sqref="F17">
    <cfRule type="top10" dxfId="688" priority="143" rank="1"/>
  </conditionalFormatting>
  <conditionalFormatting sqref="G17">
    <cfRule type="top10" dxfId="687" priority="142" rank="1"/>
  </conditionalFormatting>
  <conditionalFormatting sqref="H17">
    <cfRule type="top10" dxfId="686" priority="141" rank="1"/>
  </conditionalFormatting>
  <conditionalFormatting sqref="I17">
    <cfRule type="top10" dxfId="685" priority="140" rank="1"/>
  </conditionalFormatting>
  <conditionalFormatting sqref="J17">
    <cfRule type="top10" dxfId="684" priority="139" rank="1"/>
  </conditionalFormatting>
  <conditionalFormatting sqref="E18">
    <cfRule type="top10" dxfId="683" priority="138" rank="1"/>
  </conditionalFormatting>
  <conditionalFormatting sqref="F18">
    <cfRule type="top10" dxfId="682" priority="137" rank="1"/>
  </conditionalFormatting>
  <conditionalFormatting sqref="G18">
    <cfRule type="top10" dxfId="681" priority="136" rank="1"/>
  </conditionalFormatting>
  <conditionalFormatting sqref="H18">
    <cfRule type="top10" dxfId="680" priority="135" rank="1"/>
  </conditionalFormatting>
  <conditionalFormatting sqref="I18">
    <cfRule type="top10" dxfId="679" priority="134" rank="1"/>
  </conditionalFormatting>
  <conditionalFormatting sqref="J18">
    <cfRule type="top10" dxfId="678" priority="133" rank="1"/>
  </conditionalFormatting>
  <conditionalFormatting sqref="E19">
    <cfRule type="top10" dxfId="677" priority="132" rank="1"/>
  </conditionalFormatting>
  <conditionalFormatting sqref="F19">
    <cfRule type="top10" dxfId="676" priority="131" rank="1"/>
  </conditionalFormatting>
  <conditionalFormatting sqref="G19">
    <cfRule type="top10" dxfId="675" priority="130" rank="1"/>
  </conditionalFormatting>
  <conditionalFormatting sqref="H19">
    <cfRule type="top10" dxfId="674" priority="129" rank="1"/>
  </conditionalFormatting>
  <conditionalFormatting sqref="I19">
    <cfRule type="top10" dxfId="673" priority="128" rank="1"/>
  </conditionalFormatting>
  <conditionalFormatting sqref="J19">
    <cfRule type="top10" dxfId="672" priority="127" rank="1"/>
  </conditionalFormatting>
  <conditionalFormatting sqref="E20">
    <cfRule type="top10" dxfId="671" priority="126" rank="1"/>
  </conditionalFormatting>
  <conditionalFormatting sqref="F20">
    <cfRule type="top10" dxfId="670" priority="125" rank="1"/>
  </conditionalFormatting>
  <conditionalFormatting sqref="G20">
    <cfRule type="top10" dxfId="669" priority="124" rank="1"/>
  </conditionalFormatting>
  <conditionalFormatting sqref="H20">
    <cfRule type="top10" dxfId="668" priority="123" rank="1"/>
  </conditionalFormatting>
  <conditionalFormatting sqref="I20">
    <cfRule type="top10" dxfId="667" priority="122" rank="1"/>
  </conditionalFormatting>
  <conditionalFormatting sqref="J20">
    <cfRule type="top10" dxfId="666" priority="121" rank="1"/>
  </conditionalFormatting>
  <conditionalFormatting sqref="E21">
    <cfRule type="top10" dxfId="665" priority="120" rank="1"/>
  </conditionalFormatting>
  <conditionalFormatting sqref="F21">
    <cfRule type="top10" dxfId="664" priority="119" rank="1"/>
  </conditionalFormatting>
  <conditionalFormatting sqref="G21">
    <cfRule type="top10" dxfId="663" priority="118" rank="1"/>
  </conditionalFormatting>
  <conditionalFormatting sqref="H21">
    <cfRule type="top10" dxfId="662" priority="117" rank="1"/>
  </conditionalFormatting>
  <conditionalFormatting sqref="I21">
    <cfRule type="top10" dxfId="661" priority="116" rank="1"/>
  </conditionalFormatting>
  <conditionalFormatting sqref="J21">
    <cfRule type="top10" dxfId="660" priority="115" rank="1"/>
  </conditionalFormatting>
  <conditionalFormatting sqref="E22">
    <cfRule type="top10" dxfId="659" priority="114" rank="1"/>
  </conditionalFormatting>
  <conditionalFormatting sqref="F22">
    <cfRule type="top10" dxfId="658" priority="113" rank="1"/>
  </conditionalFormatting>
  <conditionalFormatting sqref="G22">
    <cfRule type="top10" dxfId="657" priority="112" rank="1"/>
  </conditionalFormatting>
  <conditionalFormatting sqref="H22">
    <cfRule type="top10" dxfId="656" priority="111" rank="1"/>
  </conditionalFormatting>
  <conditionalFormatting sqref="I22">
    <cfRule type="top10" dxfId="655" priority="110" rank="1"/>
  </conditionalFormatting>
  <conditionalFormatting sqref="J22">
    <cfRule type="top10" dxfId="654" priority="109" rank="1"/>
  </conditionalFormatting>
  <conditionalFormatting sqref="E23">
    <cfRule type="top10" dxfId="653" priority="108" rank="1"/>
  </conditionalFormatting>
  <conditionalFormatting sqref="F23">
    <cfRule type="top10" dxfId="652" priority="107" rank="1"/>
  </conditionalFormatting>
  <conditionalFormatting sqref="G23">
    <cfRule type="top10" dxfId="651" priority="106" rank="1"/>
  </conditionalFormatting>
  <conditionalFormatting sqref="H23">
    <cfRule type="top10" dxfId="650" priority="105" rank="1"/>
  </conditionalFormatting>
  <conditionalFormatting sqref="I23">
    <cfRule type="top10" dxfId="649" priority="104" rank="1"/>
  </conditionalFormatting>
  <conditionalFormatting sqref="J23">
    <cfRule type="top10" dxfId="648" priority="103" rank="1"/>
  </conditionalFormatting>
  <conditionalFormatting sqref="E24">
    <cfRule type="top10" dxfId="647" priority="102" rank="1"/>
  </conditionalFormatting>
  <conditionalFormatting sqref="F24">
    <cfRule type="top10" dxfId="646" priority="101" rank="1"/>
  </conditionalFormatting>
  <conditionalFormatting sqref="G24">
    <cfRule type="top10" dxfId="645" priority="100" rank="1"/>
  </conditionalFormatting>
  <conditionalFormatting sqref="H24">
    <cfRule type="top10" dxfId="644" priority="99" rank="1"/>
  </conditionalFormatting>
  <conditionalFormatting sqref="I24">
    <cfRule type="top10" dxfId="643" priority="98" rank="1"/>
  </conditionalFormatting>
  <conditionalFormatting sqref="J24">
    <cfRule type="top10" dxfId="642" priority="97" rank="1"/>
  </conditionalFormatting>
  <conditionalFormatting sqref="E25">
    <cfRule type="top10" dxfId="641" priority="96" rank="1"/>
  </conditionalFormatting>
  <conditionalFormatting sqref="F25">
    <cfRule type="top10" dxfId="640" priority="95" rank="1"/>
  </conditionalFormatting>
  <conditionalFormatting sqref="G25">
    <cfRule type="top10" dxfId="639" priority="94" rank="1"/>
  </conditionalFormatting>
  <conditionalFormatting sqref="H25">
    <cfRule type="top10" dxfId="638" priority="93" rank="1"/>
  </conditionalFormatting>
  <conditionalFormatting sqref="I25">
    <cfRule type="top10" dxfId="637" priority="92" rank="1"/>
  </conditionalFormatting>
  <conditionalFormatting sqref="J25">
    <cfRule type="top10" dxfId="636" priority="91" rank="1"/>
  </conditionalFormatting>
  <conditionalFormatting sqref="E26">
    <cfRule type="top10" dxfId="635" priority="90" rank="1"/>
  </conditionalFormatting>
  <conditionalFormatting sqref="F26">
    <cfRule type="top10" dxfId="634" priority="89" rank="1"/>
  </conditionalFormatting>
  <conditionalFormatting sqref="G26">
    <cfRule type="top10" dxfId="633" priority="88" rank="1"/>
  </conditionalFormatting>
  <conditionalFormatting sqref="H26">
    <cfRule type="top10" dxfId="632" priority="87" rank="1"/>
  </conditionalFormatting>
  <conditionalFormatting sqref="I26">
    <cfRule type="top10" dxfId="631" priority="86" rank="1"/>
  </conditionalFormatting>
  <conditionalFormatting sqref="J26">
    <cfRule type="top10" dxfId="630" priority="85" rank="1"/>
  </conditionalFormatting>
  <conditionalFormatting sqref="F27">
    <cfRule type="top10" dxfId="629" priority="79" rank="1"/>
  </conditionalFormatting>
  <conditionalFormatting sqref="G27">
    <cfRule type="top10" dxfId="628" priority="80" rank="1"/>
  </conditionalFormatting>
  <conditionalFormatting sqref="H27">
    <cfRule type="top10" dxfId="627" priority="81" rank="1"/>
  </conditionalFormatting>
  <conditionalFormatting sqref="I27">
    <cfRule type="top10" dxfId="626" priority="82" rank="1"/>
  </conditionalFormatting>
  <conditionalFormatting sqref="J27">
    <cfRule type="top10" dxfId="625" priority="83" rank="1"/>
  </conditionalFormatting>
  <conditionalFormatting sqref="E27">
    <cfRule type="top10" dxfId="624" priority="84" rank="1"/>
  </conditionalFormatting>
  <conditionalFormatting sqref="E28">
    <cfRule type="top10" dxfId="623" priority="78" rank="1"/>
  </conditionalFormatting>
  <conditionalFormatting sqref="F28">
    <cfRule type="top10" dxfId="622" priority="77" rank="1"/>
  </conditionalFormatting>
  <conditionalFormatting sqref="G28">
    <cfRule type="top10" dxfId="621" priority="76" rank="1"/>
  </conditionalFormatting>
  <conditionalFormatting sqref="H28">
    <cfRule type="top10" dxfId="620" priority="75" rank="1"/>
  </conditionalFormatting>
  <conditionalFormatting sqref="I28">
    <cfRule type="top10" dxfId="619" priority="74" rank="1"/>
  </conditionalFormatting>
  <conditionalFormatting sqref="J28">
    <cfRule type="top10" dxfId="618" priority="73" rank="1"/>
  </conditionalFormatting>
  <conditionalFormatting sqref="E29">
    <cfRule type="top10" dxfId="617" priority="72" rank="1"/>
  </conditionalFormatting>
  <conditionalFormatting sqref="F29">
    <cfRule type="top10" dxfId="616" priority="71" rank="1"/>
  </conditionalFormatting>
  <conditionalFormatting sqref="G29">
    <cfRule type="top10" dxfId="615" priority="70" rank="1"/>
  </conditionalFormatting>
  <conditionalFormatting sqref="H29">
    <cfRule type="top10" dxfId="614" priority="69" rank="1"/>
  </conditionalFormatting>
  <conditionalFormatting sqref="I29">
    <cfRule type="top10" dxfId="613" priority="68" rank="1"/>
  </conditionalFormatting>
  <conditionalFormatting sqref="J29">
    <cfRule type="top10" dxfId="612" priority="67" rank="1"/>
  </conditionalFormatting>
  <conditionalFormatting sqref="I30">
    <cfRule type="top10" dxfId="611" priority="66" rank="1"/>
  </conditionalFormatting>
  <conditionalFormatting sqref="H30">
    <cfRule type="top10" dxfId="610" priority="62" rank="1"/>
  </conditionalFormatting>
  <conditionalFormatting sqref="J30">
    <cfRule type="top10" dxfId="609" priority="63" rank="1"/>
  </conditionalFormatting>
  <conditionalFormatting sqref="G30">
    <cfRule type="top10" dxfId="608" priority="65" rank="1"/>
  </conditionalFormatting>
  <conditionalFormatting sqref="F30">
    <cfRule type="top10" dxfId="607" priority="64" rank="1"/>
  </conditionalFormatting>
  <conditionalFormatting sqref="E30">
    <cfRule type="top10" dxfId="606" priority="61" rank="1"/>
  </conditionalFormatting>
  <conditionalFormatting sqref="E31:E32">
    <cfRule type="top10" dxfId="605" priority="60" rank="1"/>
  </conditionalFormatting>
  <conditionalFormatting sqref="F31:F32">
    <cfRule type="top10" dxfId="604" priority="59" rank="1"/>
  </conditionalFormatting>
  <conditionalFormatting sqref="G31:G32">
    <cfRule type="top10" dxfId="603" priority="58" rank="1"/>
  </conditionalFormatting>
  <conditionalFormatting sqref="H31:H32">
    <cfRule type="top10" dxfId="602" priority="57" rank="1"/>
  </conditionalFormatting>
  <conditionalFormatting sqref="I31:I32">
    <cfRule type="top10" dxfId="601" priority="56" rank="1"/>
  </conditionalFormatting>
  <conditionalFormatting sqref="J31:J32">
    <cfRule type="top10" dxfId="600" priority="55" rank="1"/>
  </conditionalFormatting>
  <conditionalFormatting sqref="E33">
    <cfRule type="top10" dxfId="599" priority="54" rank="1"/>
  </conditionalFormatting>
  <conditionalFormatting sqref="F33">
    <cfRule type="top10" dxfId="598" priority="53" rank="1"/>
  </conditionalFormatting>
  <conditionalFormatting sqref="G33">
    <cfRule type="top10" dxfId="597" priority="52" rank="1"/>
  </conditionalFormatting>
  <conditionalFormatting sqref="H33">
    <cfRule type="top10" dxfId="596" priority="51" rank="1"/>
  </conditionalFormatting>
  <conditionalFormatting sqref="I33">
    <cfRule type="top10" dxfId="595" priority="50" rank="1"/>
  </conditionalFormatting>
  <conditionalFormatting sqref="J33">
    <cfRule type="top10" dxfId="594" priority="49" rank="1"/>
  </conditionalFormatting>
  <conditionalFormatting sqref="E34">
    <cfRule type="top10" dxfId="593" priority="48" rank="1"/>
  </conditionalFormatting>
  <conditionalFormatting sqref="F34">
    <cfRule type="top10" dxfId="592" priority="47" rank="1"/>
  </conditionalFormatting>
  <conditionalFormatting sqref="G34">
    <cfRule type="top10" dxfId="591" priority="46" rank="1"/>
  </conditionalFormatting>
  <conditionalFormatting sqref="H34">
    <cfRule type="top10" dxfId="590" priority="45" rank="1"/>
  </conditionalFormatting>
  <conditionalFormatting sqref="I34">
    <cfRule type="top10" dxfId="589" priority="44" rank="1"/>
  </conditionalFormatting>
  <conditionalFormatting sqref="J34">
    <cfRule type="top10" dxfId="588" priority="43" rank="1"/>
  </conditionalFormatting>
  <conditionalFormatting sqref="E35">
    <cfRule type="top10" dxfId="587" priority="42" rank="1"/>
  </conditionalFormatting>
  <conditionalFormatting sqref="F35">
    <cfRule type="top10" dxfId="586" priority="41" rank="1"/>
  </conditionalFormatting>
  <conditionalFormatting sqref="G35">
    <cfRule type="top10" dxfId="585" priority="40" rank="1"/>
  </conditionalFormatting>
  <conditionalFormatting sqref="H35">
    <cfRule type="top10" dxfId="584" priority="39" rank="1"/>
  </conditionalFormatting>
  <conditionalFormatting sqref="I35">
    <cfRule type="top10" dxfId="583" priority="38" rank="1"/>
  </conditionalFormatting>
  <conditionalFormatting sqref="J35">
    <cfRule type="top10" dxfId="582" priority="37" rank="1"/>
  </conditionalFormatting>
  <conditionalFormatting sqref="E36">
    <cfRule type="top10" dxfId="581" priority="36" rank="1"/>
  </conditionalFormatting>
  <conditionalFormatting sqref="F36">
    <cfRule type="top10" dxfId="580" priority="35" rank="1"/>
  </conditionalFormatting>
  <conditionalFormatting sqref="G36">
    <cfRule type="top10" dxfId="579" priority="34" rank="1"/>
  </conditionalFormatting>
  <conditionalFormatting sqref="H36">
    <cfRule type="top10" dxfId="578" priority="33" rank="1"/>
  </conditionalFormatting>
  <conditionalFormatting sqref="I36">
    <cfRule type="top10" dxfId="577" priority="32" rank="1"/>
  </conditionalFormatting>
  <conditionalFormatting sqref="J36">
    <cfRule type="top10" dxfId="576" priority="31" rank="1"/>
  </conditionalFormatting>
  <conditionalFormatting sqref="E37">
    <cfRule type="top10" dxfId="575" priority="30" rank="1"/>
  </conditionalFormatting>
  <conditionalFormatting sqref="F37">
    <cfRule type="top10" dxfId="574" priority="29" rank="1"/>
  </conditionalFormatting>
  <conditionalFormatting sqref="G37">
    <cfRule type="top10" dxfId="573" priority="28" rank="1"/>
  </conditionalFormatting>
  <conditionalFormatting sqref="H37">
    <cfRule type="top10" dxfId="572" priority="27" rank="1"/>
  </conditionalFormatting>
  <conditionalFormatting sqref="I37">
    <cfRule type="top10" dxfId="571" priority="26" rank="1"/>
  </conditionalFormatting>
  <conditionalFormatting sqref="J37">
    <cfRule type="top10" dxfId="570" priority="25" rank="1"/>
  </conditionalFormatting>
  <conditionalFormatting sqref="E38">
    <cfRule type="top10" dxfId="569" priority="24" rank="1"/>
  </conditionalFormatting>
  <conditionalFormatting sqref="F38">
    <cfRule type="top10" dxfId="568" priority="23" rank="1"/>
  </conditionalFormatting>
  <conditionalFormatting sqref="G38">
    <cfRule type="top10" dxfId="567" priority="22" rank="1"/>
  </conditionalFormatting>
  <conditionalFormatting sqref="H38">
    <cfRule type="top10" dxfId="566" priority="21" rank="1"/>
  </conditionalFormatting>
  <conditionalFormatting sqref="I38">
    <cfRule type="top10" dxfId="565" priority="20" rank="1"/>
  </conditionalFormatting>
  <conditionalFormatting sqref="J38">
    <cfRule type="top10" dxfId="564" priority="19" rank="1"/>
  </conditionalFormatting>
  <conditionalFormatting sqref="E39">
    <cfRule type="top10" dxfId="563" priority="18" rank="1"/>
  </conditionalFormatting>
  <conditionalFormatting sqref="F39">
    <cfRule type="top10" dxfId="562" priority="17" rank="1"/>
  </conditionalFormatting>
  <conditionalFormatting sqref="G39">
    <cfRule type="top10" dxfId="561" priority="16" rank="1"/>
  </conditionalFormatting>
  <conditionalFormatting sqref="H39">
    <cfRule type="top10" dxfId="560" priority="15" rank="1"/>
  </conditionalFormatting>
  <conditionalFormatting sqref="I39">
    <cfRule type="top10" dxfId="559" priority="14" rank="1"/>
  </conditionalFormatting>
  <conditionalFormatting sqref="J39">
    <cfRule type="top10" dxfId="558" priority="13" rank="1"/>
  </conditionalFormatting>
  <conditionalFormatting sqref="E40">
    <cfRule type="top10" dxfId="557" priority="12" rank="1"/>
  </conditionalFormatting>
  <conditionalFormatting sqref="F40">
    <cfRule type="top10" dxfId="556" priority="11" rank="1"/>
  </conditionalFormatting>
  <conditionalFormatting sqref="G40">
    <cfRule type="top10" dxfId="555" priority="10" rank="1"/>
  </conditionalFormatting>
  <conditionalFormatting sqref="H40">
    <cfRule type="top10" dxfId="554" priority="9" rank="1"/>
  </conditionalFormatting>
  <conditionalFormatting sqref="I40">
    <cfRule type="top10" dxfId="553" priority="8" rank="1"/>
  </conditionalFormatting>
  <conditionalFormatting sqref="J40">
    <cfRule type="top10" dxfId="552" priority="7" rank="1"/>
  </conditionalFormatting>
  <conditionalFormatting sqref="F41">
    <cfRule type="top10" dxfId="551" priority="5" rank="1"/>
  </conditionalFormatting>
  <conditionalFormatting sqref="G41">
    <cfRule type="top10" dxfId="550" priority="4" rank="1"/>
  </conditionalFormatting>
  <conditionalFormatting sqref="H41">
    <cfRule type="top10" dxfId="549" priority="3" rank="1"/>
  </conditionalFormatting>
  <conditionalFormatting sqref="I41">
    <cfRule type="top10" dxfId="548" priority="1" rank="1"/>
  </conditionalFormatting>
  <conditionalFormatting sqref="J41">
    <cfRule type="top10" dxfId="547" priority="2" rank="1"/>
  </conditionalFormatting>
  <conditionalFormatting sqref="E41">
    <cfRule type="top10" dxfId="546" priority="6" rank="1"/>
  </conditionalFormatting>
  <hyperlinks>
    <hyperlink ref="Q1" location="'National 2021 Rankings'!A1" display="Return to Rankings" xr:uid="{21DC5091-DD78-4542-A2A6-EE3E6181AFE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0C4782-FF02-4980-8D9A-26724CC44C2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86F19-9A0A-4C81-9197-832C26A03433}">
  <dimension ref="A1:Q14"/>
  <sheetViews>
    <sheetView workbookViewId="0">
      <selection activeCell="Q1" sqref="Q1"/>
    </sheetView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75</v>
      </c>
      <c r="B2" s="16" t="s">
        <v>76</v>
      </c>
      <c r="C2" s="17">
        <v>44339</v>
      </c>
      <c r="D2" s="18" t="s">
        <v>44</v>
      </c>
      <c r="E2" s="19">
        <v>134</v>
      </c>
      <c r="F2" s="19">
        <v>154</v>
      </c>
      <c r="G2" s="19">
        <v>162</v>
      </c>
      <c r="H2" s="19">
        <v>152</v>
      </c>
      <c r="I2" s="19"/>
      <c r="J2" s="19"/>
      <c r="K2" s="20">
        <v>4</v>
      </c>
      <c r="L2" s="20">
        <v>602</v>
      </c>
      <c r="M2" s="21">
        <v>150.5</v>
      </c>
      <c r="N2" s="22">
        <v>5</v>
      </c>
      <c r="O2" s="23">
        <v>155.5</v>
      </c>
    </row>
    <row r="3" spans="1:17" x14ac:dyDescent="0.3">
      <c r="A3" s="15" t="s">
        <v>75</v>
      </c>
      <c r="B3" s="16" t="s">
        <v>76</v>
      </c>
      <c r="C3" s="17">
        <v>44373</v>
      </c>
      <c r="D3" s="18" t="s">
        <v>44</v>
      </c>
      <c r="E3" s="19">
        <v>157</v>
      </c>
      <c r="F3" s="19">
        <v>174</v>
      </c>
      <c r="G3" s="19">
        <v>143</v>
      </c>
      <c r="H3" s="19">
        <v>163</v>
      </c>
      <c r="I3" s="19">
        <v>177</v>
      </c>
      <c r="J3" s="19">
        <v>162</v>
      </c>
      <c r="K3" s="20">
        <v>6</v>
      </c>
      <c r="L3" s="20">
        <v>976</v>
      </c>
      <c r="M3" s="21">
        <v>162.66666666666666</v>
      </c>
      <c r="N3" s="22">
        <v>10</v>
      </c>
      <c r="O3" s="23">
        <v>172.66666666666666</v>
      </c>
    </row>
    <row r="4" spans="1:17" x14ac:dyDescent="0.3">
      <c r="A4" s="15" t="s">
        <v>75</v>
      </c>
      <c r="B4" s="16" t="s">
        <v>76</v>
      </c>
      <c r="C4" s="17">
        <v>44401</v>
      </c>
      <c r="D4" s="18" t="s">
        <v>44</v>
      </c>
      <c r="E4" s="19">
        <v>164</v>
      </c>
      <c r="F4" s="19">
        <v>169</v>
      </c>
      <c r="G4" s="19">
        <v>172</v>
      </c>
      <c r="H4" s="19">
        <v>170</v>
      </c>
      <c r="I4" s="19"/>
      <c r="J4" s="19"/>
      <c r="K4" s="20">
        <v>4</v>
      </c>
      <c r="L4" s="20">
        <v>675</v>
      </c>
      <c r="M4" s="21">
        <v>168.75</v>
      </c>
      <c r="N4" s="22">
        <v>5</v>
      </c>
      <c r="O4" s="23">
        <v>173.75</v>
      </c>
    </row>
    <row r="5" spans="1:17" x14ac:dyDescent="0.3">
      <c r="A5" s="15" t="s">
        <v>75</v>
      </c>
      <c r="B5" s="16" t="s">
        <v>76</v>
      </c>
      <c r="C5" s="17">
        <v>44402</v>
      </c>
      <c r="D5" s="18" t="s">
        <v>44</v>
      </c>
      <c r="E5" s="19">
        <v>166</v>
      </c>
      <c r="F5" s="19">
        <v>161</v>
      </c>
      <c r="G5" s="19">
        <v>171</v>
      </c>
      <c r="H5" s="19">
        <v>167</v>
      </c>
      <c r="I5" s="19"/>
      <c r="J5" s="19"/>
      <c r="K5" s="20">
        <v>4</v>
      </c>
      <c r="L5" s="20">
        <v>665</v>
      </c>
      <c r="M5" s="21">
        <v>166.25</v>
      </c>
      <c r="N5" s="22">
        <v>5</v>
      </c>
      <c r="O5" s="23">
        <v>171.25</v>
      </c>
    </row>
    <row r="6" spans="1:17" x14ac:dyDescent="0.3">
      <c r="A6" s="15" t="s">
        <v>75</v>
      </c>
      <c r="B6" s="16" t="s">
        <v>87</v>
      </c>
      <c r="C6" s="17">
        <v>44441</v>
      </c>
      <c r="D6" s="18" t="s">
        <v>84</v>
      </c>
      <c r="E6" s="19">
        <v>134</v>
      </c>
      <c r="F6" s="19">
        <v>160</v>
      </c>
      <c r="G6" s="19">
        <v>157</v>
      </c>
      <c r="H6" s="19">
        <v>165</v>
      </c>
      <c r="I6" s="19">
        <v>167</v>
      </c>
      <c r="J6" s="19">
        <v>166</v>
      </c>
      <c r="K6" s="20">
        <v>6</v>
      </c>
      <c r="L6" s="20">
        <v>949</v>
      </c>
      <c r="M6" s="21">
        <v>158.16666666666666</v>
      </c>
      <c r="N6" s="22">
        <v>10</v>
      </c>
      <c r="O6" s="23">
        <v>168.16666666666666</v>
      </c>
    </row>
    <row r="7" spans="1:17" x14ac:dyDescent="0.3">
      <c r="A7" s="15" t="s">
        <v>75</v>
      </c>
      <c r="B7" s="16" t="s">
        <v>76</v>
      </c>
      <c r="C7" s="17">
        <v>44437</v>
      </c>
      <c r="D7" s="18" t="s">
        <v>44</v>
      </c>
      <c r="E7" s="19">
        <v>159</v>
      </c>
      <c r="F7" s="19">
        <v>157</v>
      </c>
      <c r="G7" s="19">
        <v>165</v>
      </c>
      <c r="H7" s="19">
        <v>171</v>
      </c>
      <c r="I7" s="19"/>
      <c r="J7" s="19"/>
      <c r="K7" s="20">
        <v>4</v>
      </c>
      <c r="L7" s="20">
        <v>652</v>
      </c>
      <c r="M7" s="21">
        <v>163</v>
      </c>
      <c r="N7" s="22">
        <v>5</v>
      </c>
      <c r="O7" s="23">
        <v>168</v>
      </c>
    </row>
    <row r="8" spans="1:17" x14ac:dyDescent="0.3">
      <c r="A8" s="15" t="s">
        <v>75</v>
      </c>
      <c r="B8" s="16" t="s">
        <v>76</v>
      </c>
      <c r="C8" s="17">
        <v>44436</v>
      </c>
      <c r="D8" s="18" t="s">
        <v>44</v>
      </c>
      <c r="E8" s="19">
        <v>169</v>
      </c>
      <c r="F8" s="19">
        <v>176</v>
      </c>
      <c r="G8" s="19">
        <v>165</v>
      </c>
      <c r="H8" s="19">
        <v>178</v>
      </c>
      <c r="I8" s="19">
        <v>169</v>
      </c>
      <c r="J8" s="19">
        <v>170</v>
      </c>
      <c r="K8" s="20">
        <v>6</v>
      </c>
      <c r="L8" s="20">
        <v>1027</v>
      </c>
      <c r="M8" s="21">
        <v>171.16666666666666</v>
      </c>
      <c r="N8" s="22">
        <v>10</v>
      </c>
      <c r="O8" s="23">
        <v>181.16666666666666</v>
      </c>
    </row>
    <row r="9" spans="1:17" ht="15.6" x14ac:dyDescent="0.3">
      <c r="A9" s="15" t="s">
        <v>75</v>
      </c>
      <c r="B9" s="16" t="s">
        <v>87</v>
      </c>
      <c r="C9" s="17">
        <v>44443</v>
      </c>
      <c r="D9" s="18" t="s">
        <v>90</v>
      </c>
      <c r="E9" s="43">
        <v>182</v>
      </c>
      <c r="F9" s="43">
        <v>175</v>
      </c>
      <c r="G9" s="44">
        <v>187</v>
      </c>
      <c r="H9" s="43">
        <v>180</v>
      </c>
      <c r="I9" s="44">
        <v>182</v>
      </c>
      <c r="J9" s="43">
        <v>187</v>
      </c>
      <c r="K9" s="20">
        <f>COUNT(E9:J9)</f>
        <v>6</v>
      </c>
      <c r="L9" s="20">
        <f>SUM(E9:J9)</f>
        <v>1093</v>
      </c>
      <c r="M9" s="21">
        <f>AVERAGE(E9:J9)</f>
        <v>182.16666666666666</v>
      </c>
      <c r="N9" s="22">
        <v>34</v>
      </c>
      <c r="O9" s="23">
        <f>SUM(M9,N9)</f>
        <v>216.16666666666666</v>
      </c>
    </row>
    <row r="10" spans="1:17" x14ac:dyDescent="0.3">
      <c r="A10" s="15" t="s">
        <v>75</v>
      </c>
      <c r="B10" s="16" t="s">
        <v>76</v>
      </c>
      <c r="C10" s="17">
        <v>44464</v>
      </c>
      <c r="D10" s="18" t="s">
        <v>44</v>
      </c>
      <c r="E10" s="19">
        <v>194</v>
      </c>
      <c r="F10" s="19">
        <v>191</v>
      </c>
      <c r="G10" s="19">
        <v>195</v>
      </c>
      <c r="H10" s="19">
        <v>193</v>
      </c>
      <c r="I10" s="19"/>
      <c r="J10" s="19"/>
      <c r="K10" s="20">
        <v>4</v>
      </c>
      <c r="L10" s="20">
        <v>773</v>
      </c>
      <c r="M10" s="21">
        <v>193.25</v>
      </c>
      <c r="N10" s="22">
        <v>5</v>
      </c>
      <c r="O10" s="23">
        <v>198.25</v>
      </c>
    </row>
    <row r="11" spans="1:17" x14ac:dyDescent="0.3">
      <c r="A11" s="15" t="s">
        <v>75</v>
      </c>
      <c r="B11" s="16" t="s">
        <v>76</v>
      </c>
      <c r="C11" s="17">
        <v>44465</v>
      </c>
      <c r="D11" s="18" t="s">
        <v>44</v>
      </c>
      <c r="E11" s="19">
        <v>187</v>
      </c>
      <c r="F11" s="19">
        <v>192</v>
      </c>
      <c r="G11" s="19">
        <v>191</v>
      </c>
      <c r="H11" s="19">
        <v>188</v>
      </c>
      <c r="I11" s="19"/>
      <c r="J11" s="19"/>
      <c r="K11" s="20">
        <v>4</v>
      </c>
      <c r="L11" s="20">
        <v>758</v>
      </c>
      <c r="M11" s="21">
        <v>189.5</v>
      </c>
      <c r="N11" s="22">
        <v>5</v>
      </c>
      <c r="O11" s="23">
        <v>194.5</v>
      </c>
    </row>
    <row r="12" spans="1:17" x14ac:dyDescent="0.3">
      <c r="A12" s="15" t="s">
        <v>75</v>
      </c>
      <c r="B12" s="16" t="s">
        <v>76</v>
      </c>
      <c r="C12" s="17">
        <v>44493</v>
      </c>
      <c r="D12" s="18" t="s">
        <v>44</v>
      </c>
      <c r="E12" s="19">
        <v>143</v>
      </c>
      <c r="F12" s="19">
        <v>176</v>
      </c>
      <c r="G12" s="19">
        <v>173</v>
      </c>
      <c r="H12" s="19">
        <v>181</v>
      </c>
      <c r="I12" s="19">
        <v>178</v>
      </c>
      <c r="J12" s="19"/>
      <c r="K12" s="20">
        <v>5</v>
      </c>
      <c r="L12" s="20">
        <v>851</v>
      </c>
      <c r="M12" s="21">
        <v>170.2</v>
      </c>
      <c r="N12" s="22">
        <v>5</v>
      </c>
      <c r="O12" s="23">
        <v>175.2</v>
      </c>
    </row>
    <row r="13" spans="1:17" x14ac:dyDescent="0.3">
      <c r="A13" s="52"/>
    </row>
    <row r="14" spans="1:17" x14ac:dyDescent="0.3">
      <c r="K14" s="7">
        <f>SUM(K2:K13)</f>
        <v>53</v>
      </c>
      <c r="L14" s="7">
        <f>SUM(L2:L13)</f>
        <v>9021</v>
      </c>
      <c r="M14" s="12">
        <f>SUM(L14/K14)</f>
        <v>170.20754716981133</v>
      </c>
      <c r="N14" s="7">
        <f>SUM(N2:N13)</f>
        <v>99</v>
      </c>
      <c r="O14" s="12">
        <f>SUM(M14+N14)</f>
        <v>269.20754716981133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_2_2_1_1"/>
    <protectedRange algorithmName="SHA-512" hashValue="ON39YdpmFHfN9f47KpiRvqrKx0V9+erV1CNkpWzYhW/Qyc6aT8rEyCrvauWSYGZK2ia3o7vd3akF07acHAFpOA==" saltValue="yVW9XmDwTqEnmpSGai0KYg==" spinCount="100000" sqref="D2" name="Range1_1_1_2_4_1"/>
    <protectedRange algorithmName="SHA-512" hashValue="ON39YdpmFHfN9f47KpiRvqrKx0V9+erV1CNkpWzYhW/Qyc6aT8rEyCrvauWSYGZK2ia3o7vd3akF07acHAFpOA==" saltValue="yVW9XmDwTqEnmpSGai0KYg==" spinCount="100000" sqref="E2:J2" name="Range1_4_2_1_1"/>
    <protectedRange algorithmName="SHA-512" hashValue="ON39YdpmFHfN9f47KpiRvqrKx0V9+erV1CNkpWzYhW/Qyc6aT8rEyCrvauWSYGZK2ia3o7vd3akF07acHAFpOA==" saltValue="yVW9XmDwTqEnmpSGai0KYg==" spinCount="100000" sqref="B3:C3" name="Range1_1_2_6"/>
    <protectedRange algorithmName="SHA-512" hashValue="ON39YdpmFHfN9f47KpiRvqrKx0V9+erV1CNkpWzYhW/Qyc6aT8rEyCrvauWSYGZK2ia3o7vd3akF07acHAFpOA==" saltValue="yVW9XmDwTqEnmpSGai0KYg==" spinCount="100000" sqref="D3" name="Range1_1_1_2_6"/>
    <protectedRange algorithmName="SHA-512" hashValue="ON39YdpmFHfN9f47KpiRvqrKx0V9+erV1CNkpWzYhW/Qyc6aT8rEyCrvauWSYGZK2ia3o7vd3akF07acHAFpOA==" saltValue="yVW9XmDwTqEnmpSGai0KYg==" spinCount="100000" sqref="E3:J3" name="Range1_4_6"/>
    <protectedRange algorithmName="SHA-512" hashValue="ON39YdpmFHfN9f47KpiRvqrKx0V9+erV1CNkpWzYhW/Qyc6aT8rEyCrvauWSYGZK2ia3o7vd3akF07acHAFpOA==" saltValue="yVW9XmDwTqEnmpSGai0KYg==" spinCount="100000" sqref="B4:C4" name="Range1_1_2_9"/>
    <protectedRange algorithmName="SHA-512" hashValue="ON39YdpmFHfN9f47KpiRvqrKx0V9+erV1CNkpWzYhW/Qyc6aT8rEyCrvauWSYGZK2ia3o7vd3akF07acHAFpOA==" saltValue="yVW9XmDwTqEnmpSGai0KYg==" spinCount="100000" sqref="D4" name="Range1_1_1_2_9"/>
    <protectedRange algorithmName="SHA-512" hashValue="ON39YdpmFHfN9f47KpiRvqrKx0V9+erV1CNkpWzYhW/Qyc6aT8rEyCrvauWSYGZK2ia3o7vd3akF07acHAFpOA==" saltValue="yVW9XmDwTqEnmpSGai0KYg==" spinCount="100000" sqref="E4:J4" name="Range1_4_10"/>
    <protectedRange algorithmName="SHA-512" hashValue="ON39YdpmFHfN9f47KpiRvqrKx0V9+erV1CNkpWzYhW/Qyc6aT8rEyCrvauWSYGZK2ia3o7vd3akF07acHAFpOA==" saltValue="yVW9XmDwTqEnmpSGai0KYg==" spinCount="100000" sqref="B5:C5" name="Range1_1_2_11"/>
    <protectedRange algorithmName="SHA-512" hashValue="ON39YdpmFHfN9f47KpiRvqrKx0V9+erV1CNkpWzYhW/Qyc6aT8rEyCrvauWSYGZK2ia3o7vd3akF07acHAFpOA==" saltValue="yVW9XmDwTqEnmpSGai0KYg==" spinCount="100000" sqref="D5" name="Range1_1_1_2_11"/>
    <protectedRange algorithmName="SHA-512" hashValue="ON39YdpmFHfN9f47KpiRvqrKx0V9+erV1CNkpWzYhW/Qyc6aT8rEyCrvauWSYGZK2ia3o7vd3akF07acHAFpOA==" saltValue="yVW9XmDwTqEnmpSGai0KYg==" spinCount="100000" sqref="E5:J5" name="Range1_4_11"/>
    <protectedRange algorithmName="SHA-512" hashValue="ON39YdpmFHfN9f47KpiRvqrKx0V9+erV1CNkpWzYhW/Qyc6aT8rEyCrvauWSYGZK2ia3o7vd3akF07acHAFpOA==" saltValue="yVW9XmDwTqEnmpSGai0KYg==" spinCount="100000" sqref="B6:C6" name="Range1_1_2_3"/>
    <protectedRange algorithmName="SHA-512" hashValue="ON39YdpmFHfN9f47KpiRvqrKx0V9+erV1CNkpWzYhW/Qyc6aT8rEyCrvauWSYGZK2ia3o7vd3akF07acHAFpOA==" saltValue="yVW9XmDwTqEnmpSGai0KYg==" spinCount="100000" sqref="D6" name="Range1_1_1_2_1"/>
    <protectedRange algorithmName="SHA-512" hashValue="ON39YdpmFHfN9f47KpiRvqrKx0V9+erV1CNkpWzYhW/Qyc6aT8rEyCrvauWSYGZK2ia3o7vd3akF07acHAFpOA==" saltValue="yVW9XmDwTqEnmpSGai0KYg==" spinCount="100000" sqref="E6:J6" name="Range1_4_2"/>
    <protectedRange algorithmName="SHA-512" hashValue="ON39YdpmFHfN9f47KpiRvqrKx0V9+erV1CNkpWzYhW/Qyc6aT8rEyCrvauWSYGZK2ia3o7vd3akF07acHAFpOA==" saltValue="yVW9XmDwTqEnmpSGai0KYg==" spinCount="100000" sqref="B7:C7" name="Range1_1_2_12"/>
    <protectedRange algorithmName="SHA-512" hashValue="ON39YdpmFHfN9f47KpiRvqrKx0V9+erV1CNkpWzYhW/Qyc6aT8rEyCrvauWSYGZK2ia3o7vd3akF07acHAFpOA==" saltValue="yVW9XmDwTqEnmpSGai0KYg==" spinCount="100000" sqref="D7" name="Range1_1_1_2_12"/>
    <protectedRange algorithmName="SHA-512" hashValue="ON39YdpmFHfN9f47KpiRvqrKx0V9+erV1CNkpWzYhW/Qyc6aT8rEyCrvauWSYGZK2ia3o7vd3akF07acHAFpOA==" saltValue="yVW9XmDwTqEnmpSGai0KYg==" spinCount="100000" sqref="E7:J7" name="Range1_4_12"/>
    <protectedRange algorithmName="SHA-512" hashValue="ON39YdpmFHfN9f47KpiRvqrKx0V9+erV1CNkpWzYhW/Qyc6aT8rEyCrvauWSYGZK2ia3o7vd3akF07acHAFpOA==" saltValue="yVW9XmDwTqEnmpSGai0KYg==" spinCount="100000" sqref="B8:C8" name="Range1_1_2_13"/>
    <protectedRange algorithmName="SHA-512" hashValue="ON39YdpmFHfN9f47KpiRvqrKx0V9+erV1CNkpWzYhW/Qyc6aT8rEyCrvauWSYGZK2ia3o7vd3akF07acHAFpOA==" saltValue="yVW9XmDwTqEnmpSGai0KYg==" spinCount="100000" sqref="D8" name="Range1_1_1_2_13"/>
    <protectedRange algorithmName="SHA-512" hashValue="ON39YdpmFHfN9f47KpiRvqrKx0V9+erV1CNkpWzYhW/Qyc6aT8rEyCrvauWSYGZK2ia3o7vd3akF07acHAFpOA==" saltValue="yVW9XmDwTqEnmpSGai0KYg==" spinCount="100000" sqref="E8:J8" name="Range1_4_13"/>
    <protectedRange algorithmName="SHA-512" hashValue="ON39YdpmFHfN9f47KpiRvqrKx0V9+erV1CNkpWzYhW/Qyc6aT8rEyCrvauWSYGZK2ia3o7vd3akF07acHAFpOA==" saltValue="yVW9XmDwTqEnmpSGai0KYg==" spinCount="100000" sqref="C9" name="Range1_4"/>
    <protectedRange algorithmName="SHA-512" hashValue="ON39YdpmFHfN9f47KpiRvqrKx0V9+erV1CNkpWzYhW/Qyc6aT8rEyCrvauWSYGZK2ia3o7vd3akF07acHAFpOA==" saltValue="yVW9XmDwTqEnmpSGai0KYg==" spinCount="100000" sqref="D9" name="Range1_1_2"/>
    <protectedRange algorithmName="SHA-512" hashValue="ON39YdpmFHfN9f47KpiRvqrKx0V9+erV1CNkpWzYhW/Qyc6aT8rEyCrvauWSYGZK2ia3o7vd3akF07acHAFpOA==" saltValue="yVW9XmDwTqEnmpSGai0KYg==" spinCount="100000" sqref="B9" name="Range1_1_2_1"/>
    <protectedRange algorithmName="SHA-512" hashValue="ON39YdpmFHfN9f47KpiRvqrKx0V9+erV1CNkpWzYhW/Qyc6aT8rEyCrvauWSYGZK2ia3o7vd3akF07acHAFpOA==" saltValue="yVW9XmDwTqEnmpSGai0KYg==" spinCount="100000" sqref="E9:J9" name="Range1_4_3"/>
    <protectedRange algorithmName="SHA-512" hashValue="ON39YdpmFHfN9f47KpiRvqrKx0V9+erV1CNkpWzYhW/Qyc6aT8rEyCrvauWSYGZK2ia3o7vd3akF07acHAFpOA==" saltValue="yVW9XmDwTqEnmpSGai0KYg==" spinCount="100000" sqref="B10:C10" name="Range1_1_2_1_1"/>
    <protectedRange algorithmName="SHA-512" hashValue="ON39YdpmFHfN9f47KpiRvqrKx0V9+erV1CNkpWzYhW/Qyc6aT8rEyCrvauWSYGZK2ia3o7vd3akF07acHAFpOA==" saltValue="yVW9XmDwTqEnmpSGai0KYg==" spinCount="100000" sqref="D10" name="Range1_1_1_2_1_1"/>
    <protectedRange algorithmName="SHA-512" hashValue="ON39YdpmFHfN9f47KpiRvqrKx0V9+erV1CNkpWzYhW/Qyc6aT8rEyCrvauWSYGZK2ia3o7vd3akF07acHAFpOA==" saltValue="yVW9XmDwTqEnmpSGai0KYg==" spinCount="100000" sqref="E10:J10" name="Range1_4_2_1"/>
    <protectedRange algorithmName="SHA-512" hashValue="ON39YdpmFHfN9f47KpiRvqrKx0V9+erV1CNkpWzYhW/Qyc6aT8rEyCrvauWSYGZK2ia3o7vd3akF07acHAFpOA==" saltValue="yVW9XmDwTqEnmpSGai0KYg==" spinCount="100000" sqref="B11:C11" name="Range1_1_2_2"/>
    <protectedRange algorithmName="SHA-512" hashValue="ON39YdpmFHfN9f47KpiRvqrKx0V9+erV1CNkpWzYhW/Qyc6aT8rEyCrvauWSYGZK2ia3o7vd3akF07acHAFpOA==" saltValue="yVW9XmDwTqEnmpSGai0KYg==" spinCount="100000" sqref="D11" name="Range1_1_1_2_2"/>
    <protectedRange algorithmName="SHA-512" hashValue="ON39YdpmFHfN9f47KpiRvqrKx0V9+erV1CNkpWzYhW/Qyc6aT8rEyCrvauWSYGZK2ia3o7vd3akF07acHAFpOA==" saltValue="yVW9XmDwTqEnmpSGai0KYg==" spinCount="100000" sqref="E11:J11" name="Range1_4_3_1"/>
    <protectedRange algorithmName="SHA-512" hashValue="ON39YdpmFHfN9f47KpiRvqrKx0V9+erV1CNkpWzYhW/Qyc6aT8rEyCrvauWSYGZK2ia3o7vd3akF07acHAFpOA==" saltValue="yVW9XmDwTqEnmpSGai0KYg==" spinCount="100000" sqref="B12:C12" name="Range1_1_2_15"/>
    <protectedRange algorithmName="SHA-512" hashValue="ON39YdpmFHfN9f47KpiRvqrKx0V9+erV1CNkpWzYhW/Qyc6aT8rEyCrvauWSYGZK2ia3o7vd3akF07acHAFpOA==" saltValue="yVW9XmDwTqEnmpSGai0KYg==" spinCount="100000" sqref="D12" name="Range1_1_1_2_15"/>
    <protectedRange algorithmName="SHA-512" hashValue="ON39YdpmFHfN9f47KpiRvqrKx0V9+erV1CNkpWzYhW/Qyc6aT8rEyCrvauWSYGZK2ia3o7vd3akF07acHAFpOA==" saltValue="yVW9XmDwTqEnmpSGai0KYg==" spinCount="100000" sqref="E12:J12" name="Range1_4_15"/>
  </protectedRanges>
  <conditionalFormatting sqref="F2">
    <cfRule type="top10" dxfId="545" priority="59" rank="1"/>
  </conditionalFormatting>
  <conditionalFormatting sqref="H2">
    <cfRule type="top10" dxfId="544" priority="57" rank="1"/>
  </conditionalFormatting>
  <conditionalFormatting sqref="G2">
    <cfRule type="top10" dxfId="543" priority="58" rank="1"/>
  </conditionalFormatting>
  <conditionalFormatting sqref="I2">
    <cfRule type="top10" dxfId="542" priority="56" rank="1"/>
  </conditionalFormatting>
  <conditionalFormatting sqref="J2">
    <cfRule type="top10" dxfId="541" priority="55" rank="1"/>
  </conditionalFormatting>
  <conditionalFormatting sqref="E2">
    <cfRule type="top10" dxfId="540" priority="60" rank="1"/>
  </conditionalFormatting>
  <conditionalFormatting sqref="F3">
    <cfRule type="top10" dxfId="539" priority="53" rank="1"/>
  </conditionalFormatting>
  <conditionalFormatting sqref="H3">
    <cfRule type="top10" dxfId="538" priority="51" rank="1"/>
  </conditionalFormatting>
  <conditionalFormatting sqref="G3">
    <cfRule type="top10" dxfId="537" priority="52" rank="1"/>
  </conditionalFormatting>
  <conditionalFormatting sqref="I3">
    <cfRule type="top10" dxfId="536" priority="50" rank="1"/>
  </conditionalFormatting>
  <conditionalFormatting sqref="J3">
    <cfRule type="top10" dxfId="535" priority="49" rank="1"/>
  </conditionalFormatting>
  <conditionalFormatting sqref="E3">
    <cfRule type="top10" dxfId="534" priority="54" rank="1"/>
  </conditionalFormatting>
  <conditionalFormatting sqref="F4">
    <cfRule type="top10" dxfId="533" priority="47" rank="1"/>
  </conditionalFormatting>
  <conditionalFormatting sqref="H4">
    <cfRule type="top10" dxfId="532" priority="45" rank="1"/>
  </conditionalFormatting>
  <conditionalFormatting sqref="G4">
    <cfRule type="top10" dxfId="531" priority="46" rank="1"/>
  </conditionalFormatting>
  <conditionalFormatting sqref="I4">
    <cfRule type="top10" dxfId="530" priority="44" rank="1"/>
  </conditionalFormatting>
  <conditionalFormatting sqref="J4">
    <cfRule type="top10" dxfId="529" priority="43" rank="1"/>
  </conditionalFormatting>
  <conditionalFormatting sqref="E4">
    <cfRule type="top10" dxfId="528" priority="48" rank="1"/>
  </conditionalFormatting>
  <conditionalFormatting sqref="F5">
    <cfRule type="top10" dxfId="527" priority="41" rank="1"/>
  </conditionalFormatting>
  <conditionalFormatting sqref="H5">
    <cfRule type="top10" dxfId="526" priority="39" rank="1"/>
  </conditionalFormatting>
  <conditionalFormatting sqref="G5">
    <cfRule type="top10" dxfId="525" priority="40" rank="1"/>
  </conditionalFormatting>
  <conditionalFormatting sqref="I5">
    <cfRule type="top10" dxfId="524" priority="38" rank="1"/>
  </conditionalFormatting>
  <conditionalFormatting sqref="J5">
    <cfRule type="top10" dxfId="523" priority="37" rank="1"/>
  </conditionalFormatting>
  <conditionalFormatting sqref="E5">
    <cfRule type="top10" dxfId="522" priority="42" rank="1"/>
  </conditionalFormatting>
  <conditionalFormatting sqref="F6">
    <cfRule type="top10" dxfId="521" priority="35" rank="1"/>
  </conditionalFormatting>
  <conditionalFormatting sqref="H6">
    <cfRule type="top10" dxfId="520" priority="34" rank="1"/>
  </conditionalFormatting>
  <conditionalFormatting sqref="G6">
    <cfRule type="top10" dxfId="519" priority="32" rank="1"/>
  </conditionalFormatting>
  <conditionalFormatting sqref="I6">
    <cfRule type="top10" dxfId="518" priority="33" rank="1"/>
  </conditionalFormatting>
  <conditionalFormatting sqref="J6">
    <cfRule type="top10" dxfId="517" priority="31" rank="1"/>
  </conditionalFormatting>
  <conditionalFormatting sqref="E6">
    <cfRule type="top10" dxfId="516" priority="36" rank="1"/>
  </conditionalFormatting>
  <conditionalFormatting sqref="F7">
    <cfRule type="top10" dxfId="515" priority="29" rank="1"/>
  </conditionalFormatting>
  <conditionalFormatting sqref="H7">
    <cfRule type="top10" dxfId="514" priority="27" rank="1"/>
  </conditionalFormatting>
  <conditionalFormatting sqref="G7">
    <cfRule type="top10" dxfId="513" priority="28" rank="1"/>
  </conditionalFormatting>
  <conditionalFormatting sqref="I7">
    <cfRule type="top10" dxfId="512" priority="26" rank="1"/>
  </conditionalFormatting>
  <conditionalFormatting sqref="J7">
    <cfRule type="top10" dxfId="511" priority="25" rank="1"/>
  </conditionalFormatting>
  <conditionalFormatting sqref="E7">
    <cfRule type="top10" dxfId="510" priority="30" rank="1"/>
  </conditionalFormatting>
  <conditionalFormatting sqref="F8:F9">
    <cfRule type="top10" dxfId="509" priority="23" rank="1"/>
  </conditionalFormatting>
  <conditionalFormatting sqref="H8:H9">
    <cfRule type="top10" dxfId="508" priority="21" rank="1"/>
  </conditionalFormatting>
  <conditionalFormatting sqref="G8:G9">
    <cfRule type="top10" dxfId="507" priority="22" rank="1"/>
  </conditionalFormatting>
  <conditionalFormatting sqref="I8:I9">
    <cfRule type="top10" dxfId="506" priority="20" rank="1"/>
  </conditionalFormatting>
  <conditionalFormatting sqref="J8:J9">
    <cfRule type="top10" dxfId="505" priority="19" rank="1"/>
  </conditionalFormatting>
  <conditionalFormatting sqref="E8:E9">
    <cfRule type="top10" dxfId="504" priority="24" rank="1"/>
  </conditionalFormatting>
  <conditionalFormatting sqref="F10">
    <cfRule type="top10" dxfId="503" priority="17" rank="1"/>
  </conditionalFormatting>
  <conditionalFormatting sqref="H10">
    <cfRule type="top10" dxfId="502" priority="15" rank="1"/>
  </conditionalFormatting>
  <conditionalFormatting sqref="G10">
    <cfRule type="top10" dxfId="501" priority="16" rank="1"/>
  </conditionalFormatting>
  <conditionalFormatting sqref="I10">
    <cfRule type="top10" dxfId="500" priority="14" rank="1"/>
  </conditionalFormatting>
  <conditionalFormatting sqref="J10">
    <cfRule type="top10" dxfId="499" priority="13" rank="1"/>
  </conditionalFormatting>
  <conditionalFormatting sqref="E10">
    <cfRule type="top10" dxfId="498" priority="18" rank="1"/>
  </conditionalFormatting>
  <conditionalFormatting sqref="F11">
    <cfRule type="top10" dxfId="497" priority="11" rank="1"/>
  </conditionalFormatting>
  <conditionalFormatting sqref="H11">
    <cfRule type="top10" dxfId="496" priority="9" rank="1"/>
  </conditionalFormatting>
  <conditionalFormatting sqref="G11">
    <cfRule type="top10" dxfId="495" priority="10" rank="1"/>
  </conditionalFormatting>
  <conditionalFormatting sqref="I11">
    <cfRule type="top10" dxfId="494" priority="8" rank="1"/>
  </conditionalFormatting>
  <conditionalFormatting sqref="J11">
    <cfRule type="top10" dxfId="493" priority="7" rank="1"/>
  </conditionalFormatting>
  <conditionalFormatting sqref="E11">
    <cfRule type="top10" dxfId="492" priority="12" rank="1"/>
  </conditionalFormatting>
  <conditionalFormatting sqref="F12">
    <cfRule type="top10" dxfId="491" priority="5" rank="1"/>
  </conditionalFormatting>
  <conditionalFormatting sqref="H12">
    <cfRule type="top10" dxfId="490" priority="3" rank="1"/>
  </conditionalFormatting>
  <conditionalFormatting sqref="G12">
    <cfRule type="top10" dxfId="489" priority="4" rank="1"/>
  </conditionalFormatting>
  <conditionalFormatting sqref="I12">
    <cfRule type="top10" dxfId="488" priority="2" rank="1"/>
  </conditionalFormatting>
  <conditionalFormatting sqref="J12">
    <cfRule type="top10" dxfId="487" priority="1" rank="1"/>
  </conditionalFormatting>
  <conditionalFormatting sqref="E12">
    <cfRule type="top10" dxfId="486" priority="6" rank="1"/>
  </conditionalFormatting>
  <hyperlinks>
    <hyperlink ref="Q1" location="'National 2021 Rankings'!A1" display="Return to Rankings" xr:uid="{65CF1CAF-C81E-4E25-A3FB-DE4F775E578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4F89E1-2A8E-4C7E-904C-D31F642A35F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53D1E-7119-4931-9860-E443CC1D536D}">
  <dimension ref="A1:Q5"/>
  <sheetViews>
    <sheetView workbookViewId="0"/>
  </sheetViews>
  <sheetFormatPr defaultRowHeight="14.4" x14ac:dyDescent="0.3"/>
  <cols>
    <col min="1" max="1" width="18" customWidth="1"/>
    <col min="2" max="2" width="17.5546875" bestFit="1" customWidth="1"/>
    <col min="3" max="3" width="15.5546875" customWidth="1"/>
    <col min="4" max="4" width="20.6640625" customWidth="1"/>
    <col min="17" max="17" width="17.88671875" bestFit="1" customWidth="1"/>
  </cols>
  <sheetData>
    <row r="1" spans="1:17" ht="28.8" x14ac:dyDescent="0.3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8" t="s">
        <v>23</v>
      </c>
    </row>
    <row r="2" spans="1:17" x14ac:dyDescent="0.3">
      <c r="A2" s="15" t="s">
        <v>37</v>
      </c>
      <c r="B2" s="16" t="s">
        <v>52</v>
      </c>
      <c r="C2" s="17">
        <v>44304</v>
      </c>
      <c r="D2" s="18" t="s">
        <v>53</v>
      </c>
      <c r="E2" s="19">
        <v>169</v>
      </c>
      <c r="F2" s="19">
        <v>154</v>
      </c>
      <c r="G2" s="19">
        <v>168</v>
      </c>
      <c r="H2" s="19">
        <v>173</v>
      </c>
      <c r="I2" s="19"/>
      <c r="J2" s="19"/>
      <c r="K2" s="20">
        <v>4</v>
      </c>
      <c r="L2" s="20">
        <v>664</v>
      </c>
      <c r="M2" s="21">
        <v>166</v>
      </c>
      <c r="N2" s="22">
        <v>5</v>
      </c>
      <c r="O2" s="23">
        <v>171</v>
      </c>
    </row>
    <row r="5" spans="1:17" x14ac:dyDescent="0.3">
      <c r="K5" s="7">
        <f>SUM(K2:K4)</f>
        <v>4</v>
      </c>
      <c r="L5" s="7">
        <f>SUM(L2:L4)</f>
        <v>664</v>
      </c>
      <c r="M5" s="12">
        <f>SUM(L5/K5)</f>
        <v>166</v>
      </c>
      <c r="N5" s="7">
        <f>SUM(N2:N4)</f>
        <v>5</v>
      </c>
      <c r="O5" s="12">
        <f>SUM(M5+N5)</f>
        <v>171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" name="Range1_1_2_1_1"/>
    <protectedRange algorithmName="SHA-512" hashValue="ON39YdpmFHfN9f47KpiRvqrKx0V9+erV1CNkpWzYhW/Qyc6aT8rEyCrvauWSYGZK2ia3o7vd3akF07acHAFpOA==" saltValue="yVW9XmDwTqEnmpSGai0KYg==" spinCount="100000" sqref="D2" name="Range1_1_1_2_1"/>
    <protectedRange algorithmName="SHA-512" hashValue="ON39YdpmFHfN9f47KpiRvqrKx0V9+erV1CNkpWzYhW/Qyc6aT8rEyCrvauWSYGZK2ia3o7vd3akF07acHAFpOA==" saltValue="yVW9XmDwTqEnmpSGai0KYg==" spinCount="100000" sqref="E2:J2" name="Range1_4_1_1"/>
  </protectedRanges>
  <conditionalFormatting sqref="E2">
    <cfRule type="top10" dxfId="485" priority="6" rank="1"/>
  </conditionalFormatting>
  <conditionalFormatting sqref="F2">
    <cfRule type="top10" dxfId="484" priority="5" rank="1"/>
  </conditionalFormatting>
  <conditionalFormatting sqref="G2">
    <cfRule type="top10" dxfId="483" priority="4" rank="1"/>
  </conditionalFormatting>
  <conditionalFormatting sqref="H2">
    <cfRule type="top10" dxfId="482" priority="3" rank="1"/>
  </conditionalFormatting>
  <conditionalFormatting sqref="I2">
    <cfRule type="top10" dxfId="481" priority="2" rank="1"/>
  </conditionalFormatting>
  <conditionalFormatting sqref="J2">
    <cfRule type="top10" dxfId="480" priority="1" rank="1"/>
  </conditionalFormatting>
  <hyperlinks>
    <hyperlink ref="Q1" location="'National 2021 Rankings'!A1" display="Return to Rankings" xr:uid="{64E9E83F-F3B2-4C95-A70F-187D168E825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732D66-71AC-49DF-8353-B57AC8F5E12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National 2021 Rankings</vt:lpstr>
      <vt:lpstr>Barton Yates</vt:lpstr>
      <vt:lpstr>Bella Pace</vt:lpstr>
      <vt:lpstr>Bennett Cross</vt:lpstr>
      <vt:lpstr>Brayden Bolt</vt:lpstr>
      <vt:lpstr>Brody McKelvie</vt:lpstr>
      <vt:lpstr>Charlie Fortson</vt:lpstr>
      <vt:lpstr>Colton Keller</vt:lpstr>
      <vt:lpstr>Corey Moorman</vt:lpstr>
      <vt:lpstr>Ethan Viands</vt:lpstr>
      <vt:lpstr>Hudson Wright</vt:lpstr>
      <vt:lpstr>Jake Skaggs</vt:lpstr>
      <vt:lpstr>Jett Sparks</vt:lpstr>
      <vt:lpstr>Jude Sparks</vt:lpstr>
      <vt:lpstr>Katie Noland</vt:lpstr>
      <vt:lpstr>Kaylyn Craig</vt:lpstr>
      <vt:lpstr>Luke Pierce</vt:lpstr>
      <vt:lpstr>Macey Dixon</vt:lpstr>
      <vt:lpstr>Matthew Bode</vt:lpstr>
      <vt:lpstr>Parker Bolt</vt:lpstr>
      <vt:lpstr>Pierce Rorer</vt:lpstr>
      <vt:lpstr>Rylee Dockery</vt:lpstr>
      <vt:lpstr>Sam Merritt</vt:lpstr>
      <vt:lpstr>Seth Ferguson</vt:lpstr>
      <vt:lpstr>Sheldon Fetter</vt:lpstr>
      <vt:lpstr> Timothy Carruth</vt:lpstr>
      <vt:lpstr>Tobias Alberthal</vt:lpstr>
      <vt:lpstr>Tucker Sears</vt:lpstr>
      <vt:lpstr>Will Fortson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Lisa Chacon</cp:lastModifiedBy>
  <dcterms:created xsi:type="dcterms:W3CDTF">2020-01-30T01:18:37Z</dcterms:created>
  <dcterms:modified xsi:type="dcterms:W3CDTF">2021-12-01T20:10:52Z</dcterms:modified>
</cp:coreProperties>
</file>