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404f90be3b13787/Documents/ABRA 2024 State Match Info/^NViginia INDOOR 2024/"/>
    </mc:Choice>
  </mc:AlternateContent>
  <xr:revisionPtr revIDLastSave="722" documentId="13_ncr:1_{3FC22080-6C22-4116-A225-58050821124A}" xr6:coauthVersionLast="47" xr6:coauthVersionMax="47" xr10:uidLastSave="{C510D73D-8E0F-4756-91C6-3E63B3435012}"/>
  <bookViews>
    <workbookView xWindow="28680" yWindow="-900" windowWidth="29040" windowHeight="15720" xr2:uid="{A35FAFAA-3A44-445C-BAAA-3002DD1ECE94}"/>
  </bookViews>
  <sheets>
    <sheet name="Virginia Adult Rankings 2024" sheetId="1" r:id="rId1"/>
    <sheet name="Adam Utzinger" sheetId="152" r:id="rId2"/>
    <sheet name="Albert Behling" sheetId="129" r:id="rId3"/>
    <sheet name="Bill Dooley" sheetId="116" r:id="rId4"/>
    <sheet name="Bill Shaver" sheetId="164" r:id="rId5"/>
    <sheet name="Billy Crawford" sheetId="126" r:id="rId6"/>
    <sheet name="Billy Miller" sheetId="120" r:id="rId7"/>
    <sheet name="Bob Barnhart" sheetId="133" r:id="rId8"/>
    <sheet name="Bob Harless" sheetId="134" r:id="rId9"/>
    <sheet name="Brian Gilliand" sheetId="135" r:id="rId10"/>
    <sheet name="Brian Hagerty" sheetId="136" r:id="rId11"/>
    <sheet name="Bruce Cameron" sheetId="137" r:id="rId12"/>
    <sheet name="Chuck Miller" sheetId="132" r:id="rId13"/>
    <sheet name="Chuck Morrell" sheetId="2" r:id="rId14"/>
    <sheet name="Claude Pennington" sheetId="110" r:id="rId15"/>
    <sheet name="Cody Dockery" sheetId="107" r:id="rId16"/>
    <sheet name="Craig Bailey" sheetId="153" r:id="rId17"/>
    <sheet name="Dale Cauthen" sheetId="124" r:id="rId18"/>
    <sheet name="Dale Taft" sheetId="121" r:id="rId19"/>
    <sheet name="Danny Sissom" sheetId="128" r:id="rId20"/>
    <sheet name="David Book" sheetId="148" r:id="rId21"/>
    <sheet name="David Jennings" sheetId="109" r:id="rId22"/>
    <sheet name="Don Kowalsky" sheetId="117" r:id="rId23"/>
    <sheet name="Drew Jackson" sheetId="147" r:id="rId24"/>
    <sheet name="Emily Frymier" sheetId="154" r:id="rId25"/>
    <sheet name="Evan Stapleton" sheetId="158" r:id="rId26"/>
    <sheet name="Gary Gallion" sheetId="119" r:id="rId27"/>
    <sheet name="George Atkins" sheetId="160" r:id="rId28"/>
    <sheet name="Greg George" sheetId="151" r:id="rId29"/>
    <sheet name="Greg Steen" sheetId="157" r:id="rId30"/>
    <sheet name="Howard Ary" sheetId="138" r:id="rId31"/>
    <sheet name="Jason Frymier" sheetId="155" r:id="rId32"/>
    <sheet name="Jason Pickens" sheetId="139" r:id="rId33"/>
    <sheet name="Jason Rasnake" sheetId="140" r:id="rId34"/>
    <sheet name="Jay Boyd" sheetId="111" r:id="rId35"/>
    <sheet name="Jeff Kite" sheetId="113" r:id="rId36"/>
    <sheet name="Jeff Rowe" sheetId="122" r:id="rId37"/>
    <sheet name="Jeremiah Mohr" sheetId="141" r:id="rId38"/>
    <sheet name="Jerry Graves" sheetId="142" r:id="rId39"/>
    <sheet name="Jim Parnell" sheetId="115" r:id="rId40"/>
    <sheet name="Joe Craig" sheetId="156" r:id="rId41"/>
    <sheet name="Joe Horner" sheetId="125" r:id="rId42"/>
    <sheet name="John Prince" sheetId="161" r:id="rId43"/>
    <sheet name="Jon Griffin" sheetId="131" r:id="rId44"/>
    <sheet name="Judy Gallion" sheetId="118" r:id="rId45"/>
    <sheet name="Kelly Marshall" sheetId="130" r:id="rId46"/>
    <sheet name="Ken Mix" sheetId="143" r:id="rId47"/>
    <sheet name="Kenny Jones" sheetId="144" r:id="rId48"/>
    <sheet name="Mary Webb" sheetId="159" r:id="rId49"/>
    <sheet name="Matthew Tignor" sheetId="106" r:id="rId50"/>
    <sheet name="Mike Rorer" sheetId="166" r:id="rId51"/>
    <sheet name="Mike Spence" sheetId="145" r:id="rId52"/>
    <sheet name="Ralph Van Horn" sheetId="162" r:id="rId53"/>
    <sheet name="Randy Brown" sheetId="163" r:id="rId54"/>
    <sheet name="Roger Beckner" sheetId="150" r:id="rId55"/>
    <sheet name="Russ Pope" sheetId="167" r:id="rId56"/>
    <sheet name="Rusty Little" sheetId="112" r:id="rId57"/>
    <sheet name="Shawn Hudson" sheetId="84" r:id="rId58"/>
    <sheet name="Stanley Canter" sheetId="51" r:id="rId59"/>
    <sheet name="Stephen Rorer" sheetId="165" r:id="rId60"/>
    <sheet name="Steve Colley" sheetId="105" r:id="rId61"/>
    <sheet name="Steve Larson" sheetId="123" r:id="rId62"/>
    <sheet name="Steve Pennington" sheetId="114" r:id="rId63"/>
    <sheet name="Tom Cole" sheetId="149" r:id="rId64"/>
    <sheet name="Tom Tignor" sheetId="108" r:id="rId65"/>
    <sheet name="Tony Rogers" sheetId="127" r:id="rId66"/>
    <sheet name="Travis Beasley" sheetId="146" r:id="rId6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8" i="1" l="1"/>
  <c r="G78" i="1"/>
  <c r="F78" i="1"/>
  <c r="E78" i="1"/>
  <c r="D78" i="1"/>
  <c r="N4" i="167"/>
  <c r="L4" i="167"/>
  <c r="K4" i="167"/>
  <c r="H11" i="1"/>
  <c r="G11" i="1"/>
  <c r="F11" i="1"/>
  <c r="E11" i="1"/>
  <c r="D11" i="1"/>
  <c r="H50" i="1"/>
  <c r="G50" i="1"/>
  <c r="F50" i="1"/>
  <c r="E50" i="1"/>
  <c r="D50" i="1"/>
  <c r="N14" i="121"/>
  <c r="L14" i="121"/>
  <c r="K14" i="121"/>
  <c r="H103" i="1"/>
  <c r="G103" i="1"/>
  <c r="F103" i="1"/>
  <c r="E103" i="1"/>
  <c r="D103" i="1"/>
  <c r="N4" i="166"/>
  <c r="L4" i="166"/>
  <c r="M4" i="166" s="1"/>
  <c r="O4" i="166" s="1"/>
  <c r="K4" i="166"/>
  <c r="H80" i="1"/>
  <c r="G80" i="1"/>
  <c r="F80" i="1"/>
  <c r="E80" i="1"/>
  <c r="G75" i="1"/>
  <c r="H72" i="1"/>
  <c r="G72" i="1"/>
  <c r="F72" i="1"/>
  <c r="E72" i="1"/>
  <c r="H74" i="1"/>
  <c r="G74" i="1"/>
  <c r="F74" i="1"/>
  <c r="E74" i="1"/>
  <c r="D80" i="1"/>
  <c r="N4" i="165"/>
  <c r="L4" i="165"/>
  <c r="K4" i="165"/>
  <c r="N11" i="140"/>
  <c r="L11" i="140"/>
  <c r="K11" i="140"/>
  <c r="D75" i="1" s="1"/>
  <c r="D72" i="1"/>
  <c r="N10" i="151"/>
  <c r="L10" i="151"/>
  <c r="M10" i="151" s="1"/>
  <c r="O10" i="151" s="1"/>
  <c r="K10" i="151"/>
  <c r="D74" i="1"/>
  <c r="N10" i="152"/>
  <c r="L10" i="152"/>
  <c r="K10" i="152"/>
  <c r="D62" i="1"/>
  <c r="H49" i="1"/>
  <c r="G49" i="1"/>
  <c r="F49" i="1"/>
  <c r="E49" i="1"/>
  <c r="H48" i="1"/>
  <c r="G48" i="1"/>
  <c r="F48" i="1"/>
  <c r="E48" i="1"/>
  <c r="H42" i="1"/>
  <c r="G42" i="1"/>
  <c r="F42" i="1"/>
  <c r="E42" i="1"/>
  <c r="H41" i="1"/>
  <c r="G41" i="1"/>
  <c r="F41" i="1"/>
  <c r="E41" i="1"/>
  <c r="E28" i="1"/>
  <c r="H40" i="1"/>
  <c r="G40" i="1"/>
  <c r="F40" i="1"/>
  <c r="E40" i="1"/>
  <c r="H39" i="1"/>
  <c r="G39" i="1"/>
  <c r="F39" i="1"/>
  <c r="E39" i="1"/>
  <c r="H38" i="1"/>
  <c r="G38" i="1"/>
  <c r="F38" i="1"/>
  <c r="E38" i="1"/>
  <c r="H34" i="1"/>
  <c r="G34" i="1"/>
  <c r="F34" i="1"/>
  <c r="E34" i="1"/>
  <c r="H33" i="1"/>
  <c r="G33" i="1"/>
  <c r="F33" i="1"/>
  <c r="E33" i="1"/>
  <c r="H18" i="1"/>
  <c r="G18" i="1"/>
  <c r="F18" i="1"/>
  <c r="E18" i="1"/>
  <c r="H32" i="1"/>
  <c r="G32" i="1"/>
  <c r="F32" i="1"/>
  <c r="E32" i="1"/>
  <c r="H17" i="1"/>
  <c r="G17" i="1"/>
  <c r="F17" i="1"/>
  <c r="E17" i="1"/>
  <c r="H31" i="1"/>
  <c r="G31" i="1"/>
  <c r="F31" i="1"/>
  <c r="E31" i="1"/>
  <c r="H30" i="1"/>
  <c r="G30" i="1"/>
  <c r="F30" i="1"/>
  <c r="E30" i="1"/>
  <c r="H29" i="1"/>
  <c r="G29" i="1"/>
  <c r="F29" i="1"/>
  <c r="E29" i="1"/>
  <c r="H27" i="1"/>
  <c r="G27" i="1"/>
  <c r="F27" i="1"/>
  <c r="E27" i="1"/>
  <c r="D49" i="1"/>
  <c r="N4" i="164"/>
  <c r="L4" i="164"/>
  <c r="K4" i="164"/>
  <c r="D48" i="1"/>
  <c r="N4" i="163"/>
  <c r="L4" i="163"/>
  <c r="K4" i="163"/>
  <c r="D42" i="1"/>
  <c r="N4" i="162"/>
  <c r="L4" i="162"/>
  <c r="K4" i="162"/>
  <c r="D41" i="1"/>
  <c r="N4" i="161"/>
  <c r="L4" i="161"/>
  <c r="K4" i="161"/>
  <c r="D28" i="1"/>
  <c r="N5" i="160"/>
  <c r="G28" i="1" s="1"/>
  <c r="L5" i="160"/>
  <c r="K5" i="160"/>
  <c r="D40" i="1"/>
  <c r="N4" i="159"/>
  <c r="L4" i="159"/>
  <c r="K4" i="159"/>
  <c r="D39" i="1"/>
  <c r="N4" i="158"/>
  <c r="L4" i="158"/>
  <c r="K4" i="158"/>
  <c r="D38" i="1"/>
  <c r="N4" i="157"/>
  <c r="L4" i="157"/>
  <c r="K4" i="157"/>
  <c r="D34" i="1"/>
  <c r="N4" i="156"/>
  <c r="L4" i="156"/>
  <c r="M4" i="156" s="1"/>
  <c r="O4" i="156" s="1"/>
  <c r="K4" i="156"/>
  <c r="D33" i="1"/>
  <c r="N4" i="155"/>
  <c r="L4" i="155"/>
  <c r="K4" i="155"/>
  <c r="D18" i="1"/>
  <c r="N4" i="154"/>
  <c r="L4" i="154"/>
  <c r="K4" i="154"/>
  <c r="D32" i="1"/>
  <c r="N4" i="153"/>
  <c r="L4" i="153"/>
  <c r="K4" i="153"/>
  <c r="D17" i="1"/>
  <c r="N4" i="152"/>
  <c r="L4" i="152"/>
  <c r="M4" i="152" s="1"/>
  <c r="O4" i="152" s="1"/>
  <c r="K4" i="152"/>
  <c r="D31" i="1"/>
  <c r="N4" i="151"/>
  <c r="L4" i="151"/>
  <c r="M4" i="151" s="1"/>
  <c r="O4" i="151" s="1"/>
  <c r="K4" i="151"/>
  <c r="D30" i="1"/>
  <c r="N4" i="150"/>
  <c r="L4" i="150"/>
  <c r="K4" i="150"/>
  <c r="D29" i="1"/>
  <c r="N4" i="149"/>
  <c r="L4" i="149"/>
  <c r="K4" i="149"/>
  <c r="D27" i="1"/>
  <c r="N4" i="148"/>
  <c r="L4" i="148"/>
  <c r="M4" i="148" s="1"/>
  <c r="O4" i="148" s="1"/>
  <c r="K4" i="148"/>
  <c r="N11" i="119"/>
  <c r="G24" i="1" s="1"/>
  <c r="L11" i="119"/>
  <c r="M11" i="119" s="1"/>
  <c r="O11" i="119" s="1"/>
  <c r="H24" i="1" s="1"/>
  <c r="K11" i="119"/>
  <c r="D24" i="1" s="1"/>
  <c r="E63" i="1"/>
  <c r="D63" i="1"/>
  <c r="N14" i="131"/>
  <c r="G51" i="1" s="1"/>
  <c r="L14" i="131"/>
  <c r="M14" i="131" s="1"/>
  <c r="O14" i="131" s="1"/>
  <c r="H51" i="1" s="1"/>
  <c r="K14" i="131"/>
  <c r="D51" i="1" s="1"/>
  <c r="H77" i="1"/>
  <c r="G77" i="1"/>
  <c r="F77" i="1"/>
  <c r="E77" i="1"/>
  <c r="D77" i="1"/>
  <c r="N4" i="147"/>
  <c r="L4" i="147"/>
  <c r="M4" i="147" s="1"/>
  <c r="O4" i="147" s="1"/>
  <c r="K4" i="147"/>
  <c r="H47" i="1"/>
  <c r="G47" i="1"/>
  <c r="F47" i="1"/>
  <c r="E47" i="1"/>
  <c r="H37" i="1"/>
  <c r="G37" i="1"/>
  <c r="F37" i="1"/>
  <c r="E37" i="1"/>
  <c r="H36" i="1"/>
  <c r="G36" i="1"/>
  <c r="F36" i="1"/>
  <c r="E36" i="1"/>
  <c r="G20" i="1"/>
  <c r="E20" i="1"/>
  <c r="H19" i="1"/>
  <c r="G19" i="1"/>
  <c r="F19" i="1"/>
  <c r="E19" i="1"/>
  <c r="H26" i="1"/>
  <c r="G26" i="1"/>
  <c r="F26" i="1"/>
  <c r="E26" i="1"/>
  <c r="H46" i="1"/>
  <c r="G46" i="1"/>
  <c r="F46" i="1"/>
  <c r="E46" i="1"/>
  <c r="H45" i="1"/>
  <c r="G45" i="1"/>
  <c r="F45" i="1"/>
  <c r="E45" i="1"/>
  <c r="G23" i="1"/>
  <c r="E23" i="1"/>
  <c r="H52" i="1"/>
  <c r="G52" i="1"/>
  <c r="F52" i="1"/>
  <c r="E52" i="1"/>
  <c r="H22" i="1"/>
  <c r="G22" i="1"/>
  <c r="F22" i="1"/>
  <c r="E22" i="1"/>
  <c r="H43" i="1"/>
  <c r="G43" i="1"/>
  <c r="F43" i="1"/>
  <c r="E43" i="1"/>
  <c r="H35" i="1"/>
  <c r="G35" i="1"/>
  <c r="F35" i="1"/>
  <c r="E35" i="1"/>
  <c r="D47" i="1"/>
  <c r="N4" i="146"/>
  <c r="L4" i="146"/>
  <c r="M4" i="146" s="1"/>
  <c r="O4" i="146" s="1"/>
  <c r="K4" i="146"/>
  <c r="D37" i="1"/>
  <c r="N4" i="145"/>
  <c r="L4" i="145"/>
  <c r="M4" i="145" s="1"/>
  <c r="O4" i="145" s="1"/>
  <c r="K4" i="145"/>
  <c r="D36" i="1"/>
  <c r="N4" i="144"/>
  <c r="L4" i="144"/>
  <c r="M4" i="144" s="1"/>
  <c r="O4" i="144" s="1"/>
  <c r="K4" i="144"/>
  <c r="N5" i="143"/>
  <c r="L5" i="143"/>
  <c r="K5" i="143"/>
  <c r="D20" i="1" s="1"/>
  <c r="D19" i="1"/>
  <c r="N4" i="142"/>
  <c r="L4" i="142"/>
  <c r="M4" i="142" s="1"/>
  <c r="O4" i="142" s="1"/>
  <c r="K4" i="142"/>
  <c r="D26" i="1"/>
  <c r="N4" i="141"/>
  <c r="L4" i="141"/>
  <c r="K4" i="141"/>
  <c r="N5" i="140"/>
  <c r="G44" i="1" s="1"/>
  <c r="L5" i="140"/>
  <c r="M5" i="140" s="1"/>
  <c r="O5" i="140" s="1"/>
  <c r="H44" i="1" s="1"/>
  <c r="K5" i="140"/>
  <c r="D44" i="1" s="1"/>
  <c r="D46" i="1"/>
  <c r="N4" i="139"/>
  <c r="L4" i="139"/>
  <c r="K4" i="139"/>
  <c r="D45" i="1"/>
  <c r="N4" i="138"/>
  <c r="L4" i="138"/>
  <c r="K4" i="138"/>
  <c r="D23" i="1"/>
  <c r="N5" i="137"/>
  <c r="L5" i="137"/>
  <c r="K5" i="137"/>
  <c r="D52" i="1"/>
  <c r="N4" i="136"/>
  <c r="L4" i="136"/>
  <c r="K4" i="136"/>
  <c r="D22" i="1"/>
  <c r="N4" i="135"/>
  <c r="L4" i="135"/>
  <c r="M4" i="135" s="1"/>
  <c r="O4" i="135" s="1"/>
  <c r="K4" i="135"/>
  <c r="D43" i="1"/>
  <c r="N4" i="134"/>
  <c r="L4" i="134"/>
  <c r="K4" i="134"/>
  <c r="D35" i="1"/>
  <c r="N4" i="133"/>
  <c r="L4" i="133"/>
  <c r="M4" i="133" s="1"/>
  <c r="O4" i="133" s="1"/>
  <c r="K4" i="133"/>
  <c r="H101" i="1"/>
  <c r="G101" i="1"/>
  <c r="E101" i="1"/>
  <c r="N5" i="132"/>
  <c r="L5" i="132"/>
  <c r="M5" i="132" s="1"/>
  <c r="O5" i="132" s="1"/>
  <c r="K5" i="132"/>
  <c r="D101" i="1" s="1"/>
  <c r="N8" i="131"/>
  <c r="G62" i="1" s="1"/>
  <c r="L8" i="131"/>
  <c r="E62" i="1" s="1"/>
  <c r="K8" i="131"/>
  <c r="H53" i="1"/>
  <c r="G53" i="1"/>
  <c r="F53" i="1"/>
  <c r="E53" i="1"/>
  <c r="H25" i="1"/>
  <c r="G25" i="1"/>
  <c r="F25" i="1"/>
  <c r="E25" i="1"/>
  <c r="H54" i="1"/>
  <c r="G54" i="1"/>
  <c r="F54" i="1"/>
  <c r="E54" i="1"/>
  <c r="D53" i="1"/>
  <c r="N4" i="130"/>
  <c r="L4" i="130"/>
  <c r="M4" i="130" s="1"/>
  <c r="O4" i="130" s="1"/>
  <c r="K4" i="130"/>
  <c r="D25" i="1"/>
  <c r="N4" i="129"/>
  <c r="L4" i="129"/>
  <c r="M4" i="129" s="1"/>
  <c r="O4" i="129" s="1"/>
  <c r="K4" i="129"/>
  <c r="D54" i="1"/>
  <c r="N4" i="128"/>
  <c r="M4" i="128"/>
  <c r="O4" i="128" s="1"/>
  <c r="L4" i="128"/>
  <c r="K4" i="128"/>
  <c r="N16" i="107"/>
  <c r="G89" i="1" s="1"/>
  <c r="L16" i="107"/>
  <c r="E89" i="1" s="1"/>
  <c r="K16" i="107"/>
  <c r="D89" i="1" s="1"/>
  <c r="H93" i="1"/>
  <c r="G93" i="1"/>
  <c r="F93" i="1"/>
  <c r="E93" i="1"/>
  <c r="D93" i="1"/>
  <c r="N13" i="84"/>
  <c r="L13" i="84"/>
  <c r="M13" i="84" s="1"/>
  <c r="O13" i="84" s="1"/>
  <c r="K13" i="84"/>
  <c r="N7" i="127"/>
  <c r="G15" i="1" s="1"/>
  <c r="L7" i="127"/>
  <c r="E15" i="1" s="1"/>
  <c r="K7" i="127"/>
  <c r="D15" i="1" s="1"/>
  <c r="H94" i="1"/>
  <c r="G94" i="1"/>
  <c r="F94" i="1"/>
  <c r="E94" i="1"/>
  <c r="D94" i="1"/>
  <c r="N11" i="106"/>
  <c r="L11" i="106"/>
  <c r="K11" i="106"/>
  <c r="H76" i="1"/>
  <c r="H71" i="1"/>
  <c r="G76" i="1"/>
  <c r="G71" i="1"/>
  <c r="F76" i="1"/>
  <c r="F71" i="1"/>
  <c r="E76" i="1"/>
  <c r="E71" i="1"/>
  <c r="D76" i="1"/>
  <c r="N4" i="126"/>
  <c r="L4" i="126"/>
  <c r="K4" i="126"/>
  <c r="D71" i="1"/>
  <c r="N4" i="125"/>
  <c r="L4" i="125"/>
  <c r="M4" i="125" s="1"/>
  <c r="O4" i="125" s="1"/>
  <c r="K4" i="125"/>
  <c r="H13" i="1"/>
  <c r="G13" i="1"/>
  <c r="F13" i="1"/>
  <c r="E13" i="1"/>
  <c r="D13" i="1"/>
  <c r="H102" i="1"/>
  <c r="G102" i="1"/>
  <c r="F102" i="1"/>
  <c r="E102" i="1"/>
  <c r="D102" i="1"/>
  <c r="N4" i="124"/>
  <c r="L4" i="124"/>
  <c r="M4" i="124" s="1"/>
  <c r="O4" i="124" s="1"/>
  <c r="K4" i="124"/>
  <c r="H79" i="1"/>
  <c r="H73" i="1"/>
  <c r="G79" i="1"/>
  <c r="G73" i="1"/>
  <c r="F79" i="1"/>
  <c r="F73" i="1"/>
  <c r="E79" i="1"/>
  <c r="E73" i="1"/>
  <c r="D79" i="1"/>
  <c r="N4" i="123"/>
  <c r="M4" i="123"/>
  <c r="O4" i="123" s="1"/>
  <c r="L4" i="123"/>
  <c r="K4" i="123"/>
  <c r="D73" i="1"/>
  <c r="N4" i="122"/>
  <c r="L4" i="122"/>
  <c r="M4" i="122" s="1"/>
  <c r="O4" i="122" s="1"/>
  <c r="K4" i="122"/>
  <c r="N8" i="121"/>
  <c r="G65" i="1" s="1"/>
  <c r="L8" i="121"/>
  <c r="E65" i="1" s="1"/>
  <c r="K8" i="121"/>
  <c r="D65" i="1" s="1"/>
  <c r="D91" i="1"/>
  <c r="N13" i="113"/>
  <c r="G91" i="1" s="1"/>
  <c r="L13" i="113"/>
  <c r="M13" i="113" s="1"/>
  <c r="K13" i="113"/>
  <c r="N4" i="120"/>
  <c r="L4" i="120"/>
  <c r="M4" i="120" s="1"/>
  <c r="O4" i="120" s="1"/>
  <c r="K4" i="120"/>
  <c r="G69" i="1"/>
  <c r="N4" i="119"/>
  <c r="L4" i="119"/>
  <c r="E69" i="1" s="1"/>
  <c r="K4" i="119"/>
  <c r="D69" i="1" s="1"/>
  <c r="N6" i="118"/>
  <c r="G21" i="1" s="1"/>
  <c r="L6" i="118"/>
  <c r="E21" i="1" s="1"/>
  <c r="K6" i="118"/>
  <c r="D21" i="1" s="1"/>
  <c r="N8" i="117"/>
  <c r="L8" i="117"/>
  <c r="K8" i="117"/>
  <c r="N7" i="116"/>
  <c r="G14" i="1" s="1"/>
  <c r="L7" i="116"/>
  <c r="E14" i="1" s="1"/>
  <c r="K7" i="116"/>
  <c r="D14" i="1" s="1"/>
  <c r="K18" i="114"/>
  <c r="D9" i="1" s="1"/>
  <c r="L18" i="114"/>
  <c r="N18" i="114"/>
  <c r="G9" i="1" s="1"/>
  <c r="N9" i="115"/>
  <c r="G63" i="1" s="1"/>
  <c r="L9" i="115"/>
  <c r="K9" i="115"/>
  <c r="N5" i="114"/>
  <c r="G66" i="1" s="1"/>
  <c r="L5" i="114"/>
  <c r="E66" i="1" s="1"/>
  <c r="K5" i="114"/>
  <c r="G68" i="1"/>
  <c r="E68" i="1"/>
  <c r="N5" i="113"/>
  <c r="G70" i="1" s="1"/>
  <c r="L5" i="113"/>
  <c r="E70" i="1" s="1"/>
  <c r="K5" i="113"/>
  <c r="D70" i="1" s="1"/>
  <c r="N5" i="112"/>
  <c r="L5" i="112"/>
  <c r="K5" i="112"/>
  <c r="D68" i="1" s="1"/>
  <c r="N17" i="111"/>
  <c r="G8" i="1" s="1"/>
  <c r="L17" i="111"/>
  <c r="E8" i="1" s="1"/>
  <c r="K17" i="111"/>
  <c r="D8" i="1" s="1"/>
  <c r="N17" i="110"/>
  <c r="G7" i="1" s="1"/>
  <c r="L17" i="110"/>
  <c r="E7" i="1" s="1"/>
  <c r="K17" i="110"/>
  <c r="D7" i="1" s="1"/>
  <c r="N21" i="51"/>
  <c r="G10" i="1" s="1"/>
  <c r="L21" i="51"/>
  <c r="E10" i="1" s="1"/>
  <c r="K21" i="51"/>
  <c r="D10" i="1" s="1"/>
  <c r="N5" i="109"/>
  <c r="G92" i="1" s="1"/>
  <c r="L5" i="109"/>
  <c r="E92" i="1" s="1"/>
  <c r="K5" i="109"/>
  <c r="M5" i="109" s="1"/>
  <c r="O5" i="109" s="1"/>
  <c r="H92" i="1" s="1"/>
  <c r="N15" i="108"/>
  <c r="G87" i="1" s="1"/>
  <c r="L15" i="108"/>
  <c r="K15" i="108"/>
  <c r="D87" i="1" s="1"/>
  <c r="N5" i="107"/>
  <c r="G67" i="1" s="1"/>
  <c r="L5" i="107"/>
  <c r="E67" i="1" s="1"/>
  <c r="K5" i="107"/>
  <c r="D67" i="1" s="1"/>
  <c r="N5" i="106"/>
  <c r="G16" i="1" s="1"/>
  <c r="L5" i="106"/>
  <c r="E16" i="1" s="1"/>
  <c r="K5" i="106"/>
  <c r="M5" i="106" s="1"/>
  <c r="O5" i="106" s="1"/>
  <c r="H16" i="1" s="1"/>
  <c r="N4" i="105"/>
  <c r="G104" i="1" s="1"/>
  <c r="L4" i="105"/>
  <c r="E104" i="1" s="1"/>
  <c r="K4" i="105"/>
  <c r="D104" i="1" s="1"/>
  <c r="M4" i="167" l="1"/>
  <c r="O4" i="167" s="1"/>
  <c r="M11" i="140"/>
  <c r="E44" i="1"/>
  <c r="E75" i="1"/>
  <c r="F44" i="1"/>
  <c r="M14" i="121"/>
  <c r="O14" i="121" s="1"/>
  <c r="F101" i="1"/>
  <c r="O13" i="113"/>
  <c r="H91" i="1" s="1"/>
  <c r="M4" i="165"/>
  <c r="O4" i="165" s="1"/>
  <c r="M10" i="152"/>
  <c r="O10" i="152" s="1"/>
  <c r="M4" i="164"/>
  <c r="O4" i="164" s="1"/>
  <c r="M4" i="163"/>
  <c r="O4" i="163" s="1"/>
  <c r="M4" i="162"/>
  <c r="O4" i="162" s="1"/>
  <c r="M4" i="161"/>
  <c r="O4" i="161" s="1"/>
  <c r="M5" i="160"/>
  <c r="M4" i="159"/>
  <c r="O4" i="159" s="1"/>
  <c r="M4" i="158"/>
  <c r="O4" i="158" s="1"/>
  <c r="M4" i="157"/>
  <c r="O4" i="157" s="1"/>
  <c r="M4" i="155"/>
  <c r="O4" i="155" s="1"/>
  <c r="M4" i="154"/>
  <c r="O4" i="154" s="1"/>
  <c r="M4" i="153"/>
  <c r="O4" i="153" s="1"/>
  <c r="M4" i="150"/>
  <c r="O4" i="150" s="1"/>
  <c r="M4" i="149"/>
  <c r="O4" i="149" s="1"/>
  <c r="E24" i="1"/>
  <c r="F24" i="1"/>
  <c r="M5" i="137"/>
  <c r="M8" i="131"/>
  <c r="E51" i="1"/>
  <c r="F51" i="1"/>
  <c r="M5" i="143"/>
  <c r="M4" i="141"/>
  <c r="O4" i="141" s="1"/>
  <c r="M4" i="139"/>
  <c r="O4" i="139" s="1"/>
  <c r="M4" i="138"/>
  <c r="O4" i="138" s="1"/>
  <c r="M4" i="136"/>
  <c r="O4" i="136" s="1"/>
  <c r="M4" i="134"/>
  <c r="O4" i="134" s="1"/>
  <c r="M18" i="114"/>
  <c r="F9" i="1" s="1"/>
  <c r="M8" i="117"/>
  <c r="O8" i="117" s="1"/>
  <c r="M16" i="107"/>
  <c r="F89" i="1" s="1"/>
  <c r="E91" i="1"/>
  <c r="F91" i="1"/>
  <c r="M7" i="127"/>
  <c r="M11" i="106"/>
  <c r="O11" i="106" s="1"/>
  <c r="D16" i="1"/>
  <c r="M15" i="108"/>
  <c r="O15" i="108" s="1"/>
  <c r="H87" i="1" s="1"/>
  <c r="M4" i="126"/>
  <c r="O4" i="126" s="1"/>
  <c r="M5" i="114"/>
  <c r="O5" i="114" s="1"/>
  <c r="H66" i="1" s="1"/>
  <c r="M8" i="121"/>
  <c r="F65" i="1" s="1"/>
  <c r="D66" i="1"/>
  <c r="E9" i="1"/>
  <c r="M4" i="119"/>
  <c r="M6" i="118"/>
  <c r="M7" i="116"/>
  <c r="O18" i="114"/>
  <c r="H9" i="1" s="1"/>
  <c r="M9" i="115"/>
  <c r="F63" i="1" s="1"/>
  <c r="D92" i="1"/>
  <c r="F92" i="1"/>
  <c r="E87" i="1"/>
  <c r="M5" i="113"/>
  <c r="M5" i="112"/>
  <c r="M17" i="111"/>
  <c r="M17" i="110"/>
  <c r="M21" i="51"/>
  <c r="F10" i="1" s="1"/>
  <c r="F16" i="1"/>
  <c r="M5" i="107"/>
  <c r="M4" i="105"/>
  <c r="O8" i="131" l="1"/>
  <c r="H62" i="1" s="1"/>
  <c r="F62" i="1"/>
  <c r="O11" i="140"/>
  <c r="H75" i="1" s="1"/>
  <c r="F75" i="1"/>
  <c r="O5" i="160"/>
  <c r="H28" i="1" s="1"/>
  <c r="F28" i="1"/>
  <c r="O5" i="137"/>
  <c r="H23" i="1" s="1"/>
  <c r="F23" i="1"/>
  <c r="O5" i="143"/>
  <c r="H20" i="1" s="1"/>
  <c r="F20" i="1"/>
  <c r="O6" i="118"/>
  <c r="H21" i="1" s="1"/>
  <c r="F21" i="1"/>
  <c r="O4" i="119"/>
  <c r="H69" i="1" s="1"/>
  <c r="F69" i="1"/>
  <c r="O7" i="116"/>
  <c r="H14" i="1" s="1"/>
  <c r="F14" i="1"/>
  <c r="O7" i="127"/>
  <c r="H15" i="1" s="1"/>
  <c r="F15" i="1"/>
  <c r="O16" i="107"/>
  <c r="H89" i="1" s="1"/>
  <c r="F66" i="1"/>
  <c r="O5" i="113"/>
  <c r="H70" i="1" s="1"/>
  <c r="F70" i="1"/>
  <c r="F87" i="1"/>
  <c r="O5" i="107"/>
  <c r="H67" i="1" s="1"/>
  <c r="F67" i="1"/>
  <c r="O8" i="121"/>
  <c r="H65" i="1" s="1"/>
  <c r="O9" i="115"/>
  <c r="H63" i="1" s="1"/>
  <c r="O21" i="51"/>
  <c r="H10" i="1" s="1"/>
  <c r="O5" i="112"/>
  <c r="H68" i="1" s="1"/>
  <c r="F68" i="1"/>
  <c r="O17" i="111"/>
  <c r="H8" i="1" s="1"/>
  <c r="F8" i="1"/>
  <c r="O17" i="110"/>
  <c r="H7" i="1" s="1"/>
  <c r="F7" i="1"/>
  <c r="O4" i="105"/>
  <c r="H104" i="1" s="1"/>
  <c r="F104" i="1"/>
  <c r="N7" i="84"/>
  <c r="G61" i="1" s="1"/>
  <c r="L7" i="84"/>
  <c r="E61" i="1" s="1"/>
  <c r="K7" i="84"/>
  <c r="D61" i="1" s="1"/>
  <c r="M7" i="84" l="1"/>
  <c r="O7" i="84" l="1"/>
  <c r="H61" i="1" s="1"/>
  <c r="F61" i="1"/>
  <c r="N8" i="51" l="1"/>
  <c r="G88" i="1" s="1"/>
  <c r="L8" i="51"/>
  <c r="E88" i="1" s="1"/>
  <c r="K8" i="51"/>
  <c r="D88" i="1" s="1"/>
  <c r="N15" i="2"/>
  <c r="G6" i="1" s="1"/>
  <c r="L15" i="2"/>
  <c r="E6" i="1" s="1"/>
  <c r="K15" i="2"/>
  <c r="D6" i="1" s="1"/>
  <c r="M8" i="51" l="1"/>
  <c r="F88" i="1" s="1"/>
  <c r="M15" i="2"/>
  <c r="O8" i="51" l="1"/>
  <c r="H88" i="1" s="1"/>
  <c r="O15" i="2"/>
  <c r="H6" i="1" s="1"/>
  <c r="F6" i="1"/>
</calcChain>
</file>

<file path=xl/sharedStrings.xml><?xml version="1.0" encoding="utf-8"?>
<sst xmlns="http://schemas.openxmlformats.org/spreadsheetml/2006/main" count="2005" uniqueCount="130">
  <si>
    <t>Rank</t>
  </si>
  <si>
    <t>Class</t>
  </si>
  <si>
    <t>Competitor</t>
  </si>
  <si>
    <t>Date</t>
  </si>
  <si>
    <t>Range Location</t>
  </si>
  <si>
    <t>TGT      1</t>
  </si>
  <si>
    <t>TGT     2</t>
  </si>
  <si>
    <t>TGT     3</t>
  </si>
  <si>
    <t>TGT     4</t>
  </si>
  <si>
    <t>TGT     5</t>
  </si>
  <si>
    <t>TGT     6</t>
  </si>
  <si>
    <t># of Targets</t>
  </si>
  <si>
    <t>TGT Total</t>
  </si>
  <si>
    <t>AGG</t>
  </si>
  <si>
    <t>Points</t>
  </si>
  <si>
    <t>AGG + Points</t>
  </si>
  <si>
    <t>Target Total</t>
  </si>
  <si>
    <t>Agg</t>
  </si>
  <si>
    <t>Agg + Points</t>
  </si>
  <si>
    <t>Outlaw Heavy</t>
  </si>
  <si>
    <t># 0f Targets</t>
  </si>
  <si>
    <t>Back to Ranking</t>
  </si>
  <si>
    <t>Outlaw Lt</t>
  </si>
  <si>
    <t xml:space="preserve">Outlaw Hvy </t>
  </si>
  <si>
    <t>Outlaw Lite</t>
  </si>
  <si>
    <t>Unlimiited</t>
  </si>
  <si>
    <t>Factory</t>
  </si>
  <si>
    <t>ABRA OUTLAW HEAVY INDOOR  RANKING 2024</t>
  </si>
  <si>
    <t>ABRA OUTLAW LITE INDOOR  RANKING 2024</t>
  </si>
  <si>
    <t>ABRA UNLIMITED INDOOR  RANKING 2024</t>
  </si>
  <si>
    <t>ABRA FACTORY INDOOR  RANKING 2024</t>
  </si>
  <si>
    <t>Chuck Morrell</t>
  </si>
  <si>
    <t>Bristol, VA Indoor</t>
  </si>
  <si>
    <t>Matthew Tignor</t>
  </si>
  <si>
    <t>Shawn Hudson</t>
  </si>
  <si>
    <t>Cody Dockery</t>
  </si>
  <si>
    <t xml:space="preserve">Unlimited </t>
  </si>
  <si>
    <t>Stanley Canter</t>
  </si>
  <si>
    <t>Tom Tignor</t>
  </si>
  <si>
    <t>David Jennings</t>
  </si>
  <si>
    <t>Virginia</t>
  </si>
  <si>
    <t>Claude Pennington</t>
  </si>
  <si>
    <t>Jay Boyd</t>
  </si>
  <si>
    <t>Rusty Little</t>
  </si>
  <si>
    <t>Jeff Kite</t>
  </si>
  <si>
    <t>Steve Colley</t>
  </si>
  <si>
    <t>Bristol,VA</t>
  </si>
  <si>
    <t>Steve Pennington</t>
  </si>
  <si>
    <t>Jim Parnell</t>
  </si>
  <si>
    <t>Steve  Pennington</t>
  </si>
  <si>
    <t>Bill Dooley</t>
  </si>
  <si>
    <t>Don Kowalsky</t>
  </si>
  <si>
    <t>Judy Gallion</t>
  </si>
  <si>
    <t>Gary Gallion</t>
  </si>
  <si>
    <t>Billy Miller</t>
  </si>
  <si>
    <t>Dale Taft</t>
  </si>
  <si>
    <t>Jeff Rowe</t>
  </si>
  <si>
    <t>Steve Larson</t>
  </si>
  <si>
    <t>Dale Cauthen</t>
  </si>
  <si>
    <t>Joe Horner</t>
  </si>
  <si>
    <t>Billy Crawford</t>
  </si>
  <si>
    <t>Tony Rogers</t>
  </si>
  <si>
    <t>Danny Sissom</t>
  </si>
  <si>
    <t>Albert Behling</t>
  </si>
  <si>
    <t>Kelly Marshall</t>
  </si>
  <si>
    <t>Jon Griffin</t>
  </si>
  <si>
    <t>Chuck Miller</t>
  </si>
  <si>
    <t>Bob Barnhart</t>
  </si>
  <si>
    <t>Bob Harless</t>
  </si>
  <si>
    <t>Brian Gilliand</t>
  </si>
  <si>
    <t>Brian Hagerty</t>
  </si>
  <si>
    <t>Bruce Cameron</t>
  </si>
  <si>
    <t>Howard Ary</t>
  </si>
  <si>
    <t>Jason Pickens</t>
  </si>
  <si>
    <t>Jason Rasnake</t>
  </si>
  <si>
    <t>Jeremiah Mohr</t>
  </si>
  <si>
    <t>Jerry Graves</t>
  </si>
  <si>
    <t>Ken Mix</t>
  </si>
  <si>
    <t>Kenny Jones</t>
  </si>
  <si>
    <t>Mike Spence</t>
  </si>
  <si>
    <t>Travis Beasley</t>
  </si>
  <si>
    <t>Brain Gilliand</t>
  </si>
  <si>
    <t>Drew Jackson</t>
  </si>
  <si>
    <t>Rogers, Tony</t>
  </si>
  <si>
    <t>David Book</t>
  </si>
  <si>
    <t>Tom Cole</t>
  </si>
  <si>
    <t>Roger Beckner</t>
  </si>
  <si>
    <t>Greg George</t>
  </si>
  <si>
    <t>Adam Utzinger</t>
  </si>
  <si>
    <t>Craig Bailey</t>
  </si>
  <si>
    <t>Emily Frymier</t>
  </si>
  <si>
    <t>Jason Frymier</t>
  </si>
  <si>
    <t>Joe Craig</t>
  </si>
  <si>
    <t>Greg Steen</t>
  </si>
  <si>
    <t>Evan Stapleton</t>
  </si>
  <si>
    <t>Mary Webb</t>
  </si>
  <si>
    <t>George Atkins</t>
  </si>
  <si>
    <t>John Prince</t>
  </si>
  <si>
    <t>Ralph Van Horn</t>
  </si>
  <si>
    <t>Randy Brown</t>
  </si>
  <si>
    <t>Bill Shaver</t>
  </si>
  <si>
    <t>Book, David</t>
  </si>
  <si>
    <t>Cole, Tom</t>
  </si>
  <si>
    <t>Beckner, Roger</t>
  </si>
  <si>
    <t>George, Greg</t>
  </si>
  <si>
    <t>Utzinger, Adam</t>
  </si>
  <si>
    <t>Bailey, Craig</t>
  </si>
  <si>
    <t>Frymier, Emily</t>
  </si>
  <si>
    <t>Frymier, Jason</t>
  </si>
  <si>
    <t>Craig, Joe</t>
  </si>
  <si>
    <t>Steen, Greg</t>
  </si>
  <si>
    <t>Stapleton, Evan</t>
  </si>
  <si>
    <t>Webb, Mary</t>
  </si>
  <si>
    <t>Atkins, George</t>
  </si>
  <si>
    <t>Prince, John</t>
  </si>
  <si>
    <t>Van Horn, Ralph</t>
  </si>
  <si>
    <t>Brown, Randy</t>
  </si>
  <si>
    <t>Shaver, Bill</t>
  </si>
  <si>
    <t>Pennington, Steve</t>
  </si>
  <si>
    <t>Griffin, Jon</t>
  </si>
  <si>
    <t>Parnell, Jim</t>
  </si>
  <si>
    <t>Rasnake, Jason</t>
  </si>
  <si>
    <t>Stephen Rorer</t>
  </si>
  <si>
    <t>Rorer, Stephen</t>
  </si>
  <si>
    <t>Tignor, Tom</t>
  </si>
  <si>
    <t xml:space="preserve">Factory </t>
  </si>
  <si>
    <t>Mike Rorer</t>
  </si>
  <si>
    <t>Rorer, Mike</t>
  </si>
  <si>
    <t>Jon Griffith</t>
  </si>
  <si>
    <t>Russ Pope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</si>
</sst>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General"/>
  </numFmts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name val="Arial Black"/>
      <family val="2"/>
    </font>
    <font>
      <b/>
      <sz val="11"/>
      <name val="Calibri"/>
      <family val="2"/>
      <scheme val="minor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name val="Arial"/>
      <family val="2"/>
    </font>
    <font>
      <sz val="11"/>
      <color rgb="FF000000"/>
      <name val="Calibri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0"/>
      <name val="Arial"/>
      <family val="2"/>
    </font>
    <font>
      <b/>
      <u/>
      <sz val="11"/>
      <name val="ARei"/>
    </font>
    <font>
      <b/>
      <u/>
      <sz val="11"/>
      <name val="Ari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12" fillId="0" borderId="0"/>
  </cellStyleXfs>
  <cellXfs count="73">
    <xf numFmtId="0" fontId="0" fillId="0" borderId="0" xfId="0"/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center"/>
    </xf>
    <xf numFmtId="0" fontId="5" fillId="2" borderId="0" xfId="0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 wrapText="1" shrinkToFit="1"/>
    </xf>
    <xf numFmtId="14" fontId="6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 applyProtection="1">
      <alignment horizontal="center"/>
      <protection locked="0"/>
    </xf>
    <xf numFmtId="1" fontId="6" fillId="0" borderId="1" xfId="0" applyNumberFormat="1" applyFont="1" applyBorder="1" applyAlignment="1" applyProtection="1">
      <alignment horizontal="center" wrapText="1"/>
      <protection hidden="1"/>
    </xf>
    <xf numFmtId="2" fontId="6" fillId="0" borderId="1" xfId="0" applyNumberFormat="1" applyFont="1" applyBorder="1" applyAlignment="1" applyProtection="1">
      <alignment horizontal="center"/>
      <protection hidden="1"/>
    </xf>
    <xf numFmtId="1" fontId="6" fillId="0" borderId="1" xfId="0" applyNumberFormat="1" applyFont="1" applyBorder="1" applyAlignment="1" applyProtection="1">
      <alignment horizontal="center"/>
      <protection hidden="1"/>
    </xf>
    <xf numFmtId="2" fontId="6" fillId="0" borderId="1" xfId="0" applyNumberFormat="1" applyFont="1" applyBorder="1" applyAlignment="1" applyProtection="1">
      <alignment horizontal="center" wrapText="1"/>
      <protection hidden="1"/>
    </xf>
    <xf numFmtId="0" fontId="3" fillId="0" borderId="0" xfId="1" applyFill="1"/>
    <xf numFmtId="49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/>
      <protection locked="0"/>
    </xf>
    <xf numFmtId="0" fontId="8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" fontId="1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9" fillId="0" borderId="0" xfId="1" applyFont="1" applyFill="1" applyAlignment="1">
      <alignment horizontal="center"/>
    </xf>
    <xf numFmtId="1" fontId="13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/>
    </xf>
    <xf numFmtId="0" fontId="11" fillId="0" borderId="0" xfId="1" applyFont="1" applyBorder="1" applyAlignment="1" applyProtection="1">
      <alignment horizontal="center"/>
      <protection locked="0"/>
    </xf>
    <xf numFmtId="1" fontId="14" fillId="0" borderId="1" xfId="0" applyNumberFormat="1" applyFont="1" applyBorder="1" applyAlignment="1" applyProtection="1">
      <alignment horizontal="center"/>
      <protection locked="0"/>
    </xf>
    <xf numFmtId="0" fontId="11" fillId="0" borderId="0" xfId="1" applyFont="1" applyAlignment="1">
      <alignment horizontal="center"/>
    </xf>
    <xf numFmtId="49" fontId="17" fillId="0" borderId="1" xfId="0" applyNumberFormat="1" applyFont="1" applyBorder="1" applyAlignment="1">
      <alignment horizontal="center" wrapText="1"/>
    </xf>
    <xf numFmtId="1" fontId="1" fillId="2" borderId="0" xfId="0" applyNumberFormat="1" applyFont="1" applyFill="1" applyAlignment="1">
      <alignment horizontal="center"/>
    </xf>
    <xf numFmtId="1" fontId="1" fillId="0" borderId="0" xfId="0" applyNumberFormat="1" applyFont="1" applyAlignment="1">
      <alignment horizontal="center"/>
    </xf>
    <xf numFmtId="0" fontId="10" fillId="3" borderId="0" xfId="0" applyFont="1" applyFill="1" applyAlignment="1">
      <alignment horizontal="center"/>
    </xf>
    <xf numFmtId="0" fontId="11" fillId="3" borderId="0" xfId="1" applyFont="1" applyFill="1" applyAlignment="1">
      <alignment horizontal="center"/>
    </xf>
    <xf numFmtId="1" fontId="13" fillId="3" borderId="0" xfId="0" applyNumberFormat="1" applyFont="1" applyFill="1" applyAlignment="1">
      <alignment horizontal="center"/>
    </xf>
    <xf numFmtId="2" fontId="13" fillId="3" borderId="0" xfId="0" applyNumberFormat="1" applyFont="1" applyFill="1" applyAlignment="1">
      <alignment horizontal="center"/>
    </xf>
    <xf numFmtId="0" fontId="11" fillId="3" borderId="0" xfId="1" applyFont="1" applyFill="1" applyBorder="1" applyAlignment="1" applyProtection="1">
      <alignment horizontal="center"/>
      <protection locked="0"/>
    </xf>
    <xf numFmtId="1" fontId="10" fillId="3" borderId="0" xfId="0" applyNumberFormat="1" applyFont="1" applyFill="1" applyAlignment="1">
      <alignment horizontal="center"/>
    </xf>
    <xf numFmtId="2" fontId="10" fillId="3" borderId="0" xfId="0" applyNumberFormat="1" applyFont="1" applyFill="1" applyAlignment="1">
      <alignment horizontal="center"/>
    </xf>
    <xf numFmtId="0" fontId="18" fillId="0" borderId="0" xfId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19" fillId="0" borderId="0" xfId="1" applyFont="1" applyAlignment="1">
      <alignment horizontal="center"/>
    </xf>
    <xf numFmtId="1" fontId="17" fillId="0" borderId="1" xfId="0" applyNumberFormat="1" applyFont="1" applyBorder="1" applyAlignment="1" applyProtection="1">
      <alignment horizontal="center"/>
      <protection locked="0"/>
    </xf>
    <xf numFmtId="1" fontId="17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wrapText="1" shrinkToFit="1"/>
    </xf>
    <xf numFmtId="0" fontId="6" fillId="0" borderId="1" xfId="0" applyFont="1" applyFill="1" applyBorder="1" applyAlignment="1" applyProtection="1">
      <alignment horizontal="center"/>
      <protection locked="0"/>
    </xf>
    <xf numFmtId="14" fontId="6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wrapText="1"/>
    </xf>
    <xf numFmtId="1" fontId="14" fillId="0" borderId="1" xfId="0" applyNumberFormat="1" applyFont="1" applyFill="1" applyBorder="1" applyAlignment="1" applyProtection="1">
      <alignment horizontal="center"/>
      <protection locked="0"/>
    </xf>
    <xf numFmtId="1" fontId="6" fillId="0" borderId="1" xfId="0" applyNumberFormat="1" applyFont="1" applyFill="1" applyBorder="1" applyAlignment="1" applyProtection="1">
      <alignment horizontal="center"/>
      <protection locked="0"/>
    </xf>
    <xf numFmtId="1" fontId="6" fillId="0" borderId="1" xfId="0" applyNumberFormat="1" applyFont="1" applyFill="1" applyBorder="1" applyAlignment="1" applyProtection="1">
      <alignment horizontal="center" wrapText="1"/>
      <protection hidden="1"/>
    </xf>
    <xf numFmtId="2" fontId="6" fillId="0" borderId="1" xfId="0" applyNumberFormat="1" applyFont="1" applyFill="1" applyBorder="1" applyAlignment="1" applyProtection="1">
      <alignment horizontal="center"/>
      <protection hidden="1"/>
    </xf>
    <xf numFmtId="1" fontId="6" fillId="0" borderId="1" xfId="0" applyNumberFormat="1" applyFont="1" applyFill="1" applyBorder="1" applyAlignment="1" applyProtection="1">
      <alignment horizontal="center"/>
      <protection hidden="1"/>
    </xf>
    <xf numFmtId="2" fontId="6" fillId="0" borderId="1" xfId="0" applyNumberFormat="1" applyFont="1" applyFill="1" applyBorder="1" applyAlignment="1" applyProtection="1">
      <alignment horizontal="center" wrapText="1"/>
      <protection hidden="1"/>
    </xf>
    <xf numFmtId="49" fontId="17" fillId="0" borderId="1" xfId="0" applyNumberFormat="1" applyFont="1" applyFill="1" applyBorder="1" applyAlignment="1">
      <alignment horizontal="center" wrapText="1"/>
    </xf>
  </cellXfs>
  <cellStyles count="3">
    <cellStyle name="Excel Built-in Normal" xfId="2" xr:uid="{38FD8B5C-C80C-4157-BF91-A4B42AE81132}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A8036-B2EE-4A22-AD86-AFA6151597BA}">
  <dimension ref="A1:H104"/>
  <sheetViews>
    <sheetView tabSelected="1" workbookViewId="0"/>
  </sheetViews>
  <sheetFormatPr defaultRowHeight="15"/>
  <cols>
    <col min="1" max="1" width="9.140625" style="8"/>
    <col min="2" max="2" width="16.42578125" style="8" customWidth="1"/>
    <col min="3" max="3" width="23.28515625" style="26" customWidth="1"/>
    <col min="4" max="4" width="15.7109375" style="8" bestFit="1" customWidth="1"/>
    <col min="5" max="5" width="16.140625" style="38" bestFit="1" customWidth="1"/>
    <col min="6" max="6" width="9.140625" style="14"/>
    <col min="7" max="7" width="9.140625" style="8"/>
    <col min="8" max="8" width="16.28515625" style="14" bestFit="1" customWidth="1"/>
  </cols>
  <sheetData>
    <row r="1" spans="1:8">
      <c r="A1" s="9"/>
      <c r="B1" s="9"/>
      <c r="C1" s="25"/>
      <c r="D1" s="9"/>
      <c r="E1" s="37"/>
      <c r="F1" s="13"/>
      <c r="G1" s="9"/>
      <c r="H1" s="13"/>
    </row>
    <row r="2" spans="1:8" ht="28.5">
      <c r="A2" s="59" t="s">
        <v>27</v>
      </c>
      <c r="B2" s="60"/>
      <c r="C2" s="60"/>
      <c r="D2" s="60"/>
      <c r="E2" s="60"/>
      <c r="F2" s="60"/>
      <c r="G2" s="60"/>
      <c r="H2" s="60"/>
    </row>
    <row r="3" spans="1:8" ht="18.75">
      <c r="A3" s="9"/>
      <c r="B3" s="9"/>
      <c r="C3" s="25"/>
      <c r="D3" s="12" t="s">
        <v>40</v>
      </c>
      <c r="E3" s="37"/>
      <c r="F3" s="13"/>
      <c r="G3" s="9"/>
      <c r="H3" s="13"/>
    </row>
    <row r="4" spans="1:8" ht="13.15" customHeight="1">
      <c r="A4" s="9"/>
      <c r="B4" s="9"/>
      <c r="C4" s="25"/>
      <c r="D4" s="9"/>
      <c r="E4" s="37"/>
      <c r="F4" s="13"/>
      <c r="G4" s="9"/>
      <c r="H4" s="13"/>
    </row>
    <row r="5" spans="1:8" s="51" customFormat="1" ht="15" customHeight="1">
      <c r="A5" s="47" t="s">
        <v>0</v>
      </c>
      <c r="B5" s="47" t="s">
        <v>1</v>
      </c>
      <c r="C5" s="52" t="s">
        <v>2</v>
      </c>
      <c r="D5" s="52" t="s">
        <v>20</v>
      </c>
      <c r="E5" s="53" t="s">
        <v>16</v>
      </c>
      <c r="F5" s="54" t="s">
        <v>17</v>
      </c>
      <c r="G5" s="52" t="s">
        <v>14</v>
      </c>
      <c r="H5" s="54" t="s">
        <v>18</v>
      </c>
    </row>
    <row r="6" spans="1:8">
      <c r="A6" s="27">
        <v>1</v>
      </c>
      <c r="B6" s="27" t="s">
        <v>19</v>
      </c>
      <c r="C6" s="35" t="s">
        <v>31</v>
      </c>
      <c r="D6" s="28">
        <f>SUM('Chuck Morrell'!K15)</f>
        <v>52</v>
      </c>
      <c r="E6" s="28">
        <f>SUM('Chuck Morrell'!L15)</f>
        <v>10342.007</v>
      </c>
      <c r="F6" s="29">
        <f>SUM('Chuck Morrell'!M15)</f>
        <v>198.88475</v>
      </c>
      <c r="G6" s="28">
        <f>SUM('Chuck Morrell'!N15)</f>
        <v>108</v>
      </c>
      <c r="H6" s="29">
        <f>SUM('Chuck Morrell'!O15)</f>
        <v>306.88475</v>
      </c>
    </row>
    <row r="7" spans="1:8">
      <c r="A7" s="27">
        <v>2</v>
      </c>
      <c r="B7" s="27" t="s">
        <v>19</v>
      </c>
      <c r="C7" s="35" t="s">
        <v>41</v>
      </c>
      <c r="D7" s="28">
        <f>SUM('Claude Pennington'!K17)</f>
        <v>65</v>
      </c>
      <c r="E7" s="28">
        <f>SUM('Claude Pennington'!L17)</f>
        <v>12866.006000000001</v>
      </c>
      <c r="F7" s="29">
        <f>SUM('Claude Pennington'!M17)</f>
        <v>197.93855384615387</v>
      </c>
      <c r="G7" s="28">
        <f>SUM('Claude Pennington'!N17)</f>
        <v>95</v>
      </c>
      <c r="H7" s="29">
        <f>SUM('Claude Pennington'!O17)</f>
        <v>292.93855384615387</v>
      </c>
    </row>
    <row r="8" spans="1:8">
      <c r="A8" s="27">
        <v>3</v>
      </c>
      <c r="B8" s="27" t="s">
        <v>19</v>
      </c>
      <c r="C8" s="35" t="s">
        <v>42</v>
      </c>
      <c r="D8" s="28">
        <f>SUM('Jay Boyd'!K17)</f>
        <v>60</v>
      </c>
      <c r="E8" s="28">
        <f>SUM('Jay Boyd'!L17)</f>
        <v>11883.008</v>
      </c>
      <c r="F8" s="29">
        <f>SUM('Jay Boyd'!M17)</f>
        <v>198.05013333333332</v>
      </c>
      <c r="G8" s="28">
        <f>SUM('Jay Boyd'!N17)</f>
        <v>85</v>
      </c>
      <c r="H8" s="29">
        <f>SUM('Jay Boyd'!O17)</f>
        <v>283.05013333333329</v>
      </c>
    </row>
    <row r="9" spans="1:8">
      <c r="A9" s="27">
        <v>4</v>
      </c>
      <c r="B9" s="27" t="s">
        <v>19</v>
      </c>
      <c r="C9" s="35" t="s">
        <v>47</v>
      </c>
      <c r="D9" s="31">
        <f>SUM('Steve Pennington'!K18)</f>
        <v>36</v>
      </c>
      <c r="E9" s="31">
        <f>SUM('Steve Pennington'!L18)</f>
        <v>7140.0309999999999</v>
      </c>
      <c r="F9" s="32">
        <f>SUM('Steve Pennington'!M18)</f>
        <v>198.33419444444445</v>
      </c>
      <c r="G9" s="31">
        <f>SUM('Steve Pennington'!N18)</f>
        <v>73</v>
      </c>
      <c r="H9" s="32">
        <f>SUM('Steve Pennington'!O18)</f>
        <v>271.33419444444445</v>
      </c>
    </row>
    <row r="10" spans="1:8">
      <c r="A10" s="27">
        <v>5</v>
      </c>
      <c r="B10" s="27" t="s">
        <v>19</v>
      </c>
      <c r="C10" s="33" t="s">
        <v>37</v>
      </c>
      <c r="D10" s="28">
        <f>SUM('Stanley Canter'!K21)</f>
        <v>30</v>
      </c>
      <c r="E10" s="28">
        <f>SUM('Stanley Canter'!L21)</f>
        <v>5920.0119999999997</v>
      </c>
      <c r="F10" s="29">
        <f>SUM('Stanley Canter'!M21)</f>
        <v>197.33373333333333</v>
      </c>
      <c r="G10" s="28">
        <f>SUM('Stanley Canter'!N21)</f>
        <v>35</v>
      </c>
      <c r="H10" s="29">
        <f>SUM('Stanley Canter'!O21)</f>
        <v>232.33373333333333</v>
      </c>
    </row>
    <row r="11" spans="1:8">
      <c r="A11" s="27">
        <v>6</v>
      </c>
      <c r="B11" s="27" t="s">
        <v>19</v>
      </c>
      <c r="C11" s="35" t="s">
        <v>51</v>
      </c>
      <c r="D11" s="28">
        <f>SUM('Don Kowalsky'!K8)</f>
        <v>24</v>
      </c>
      <c r="E11" s="28">
        <f>SUM('Don Kowalsky'!L8)</f>
        <v>4769.0040000000008</v>
      </c>
      <c r="F11" s="29">
        <f>SUM('Don Kowalsky'!M8)</f>
        <v>198.70850000000004</v>
      </c>
      <c r="G11" s="28">
        <f>SUM('Don Kowalsky'!N8)</f>
        <v>29</v>
      </c>
      <c r="H11" s="29">
        <f>SUM('Don Kowalsky'!O8)</f>
        <v>227.70850000000004</v>
      </c>
    </row>
    <row r="12" spans="1:8">
      <c r="A12" s="39"/>
      <c r="B12" s="39"/>
      <c r="C12" s="40"/>
      <c r="D12" s="41"/>
      <c r="E12" s="41"/>
      <c r="F12" s="42"/>
      <c r="G12" s="41"/>
      <c r="H12" s="42"/>
    </row>
    <row r="13" spans="1:8">
      <c r="A13" s="27">
        <v>7</v>
      </c>
      <c r="B13" s="27" t="s">
        <v>19</v>
      </c>
      <c r="C13" s="35" t="s">
        <v>54</v>
      </c>
      <c r="D13" s="28">
        <f>SUM('Billy Miller'!K4)</f>
        <v>6</v>
      </c>
      <c r="E13" s="28">
        <f>SUM('Billy Miller'!L4)</f>
        <v>1196.0029999999999</v>
      </c>
      <c r="F13" s="29">
        <f>SUM('Billy Miller'!M4)</f>
        <v>199.33383333333333</v>
      </c>
      <c r="G13" s="28">
        <f>SUM('Billy Miller'!N4)</f>
        <v>26</v>
      </c>
      <c r="H13" s="29">
        <f>SUM('Billy Miller'!O4)</f>
        <v>225.33383333333333</v>
      </c>
    </row>
    <row r="14" spans="1:8">
      <c r="A14" s="27">
        <v>8</v>
      </c>
      <c r="B14" s="27" t="s">
        <v>19</v>
      </c>
      <c r="C14" s="35" t="s">
        <v>50</v>
      </c>
      <c r="D14" s="28">
        <f>SUM('Bill Dooley'!K7)</f>
        <v>18</v>
      </c>
      <c r="E14" s="28">
        <f>SUM('Bill Dooley'!L7)</f>
        <v>3575.002</v>
      </c>
      <c r="F14" s="29">
        <f>SUM('Bill Dooley'!M7)</f>
        <v>198.61122222222221</v>
      </c>
      <c r="G14" s="28">
        <f>SUM('Bill Dooley'!N7)</f>
        <v>20</v>
      </c>
      <c r="H14" s="29">
        <f>SUM('Bill Dooley'!O7)</f>
        <v>218.61122222222221</v>
      </c>
    </row>
    <row r="15" spans="1:8">
      <c r="A15" s="27">
        <v>9</v>
      </c>
      <c r="B15" s="27" t="s">
        <v>19</v>
      </c>
      <c r="C15" s="35" t="s">
        <v>61</v>
      </c>
      <c r="D15" s="28">
        <f>SUM('Tony Rogers'!K7)</f>
        <v>18</v>
      </c>
      <c r="E15" s="28">
        <f>SUM('Tony Rogers'!L7)</f>
        <v>3548</v>
      </c>
      <c r="F15" s="29">
        <f>SUM('Tony Rogers'!M7)</f>
        <v>197.11111111111111</v>
      </c>
      <c r="G15" s="28">
        <f>SUM('Tony Rogers'!N7)</f>
        <v>16</v>
      </c>
      <c r="H15" s="29">
        <f>SUM('Tony Rogers'!O7)</f>
        <v>213.11111111111111</v>
      </c>
    </row>
    <row r="16" spans="1:8">
      <c r="A16" s="27">
        <v>10</v>
      </c>
      <c r="B16" s="27" t="s">
        <v>19</v>
      </c>
      <c r="C16" s="35" t="s">
        <v>33</v>
      </c>
      <c r="D16" s="28">
        <f>SUM('Matthew Tignor'!K5)</f>
        <v>8</v>
      </c>
      <c r="E16" s="28">
        <f>SUM('Matthew Tignor'!L5)</f>
        <v>1589.001</v>
      </c>
      <c r="F16" s="29">
        <f>SUM('Matthew Tignor'!M5)</f>
        <v>198.625125</v>
      </c>
      <c r="G16" s="28">
        <f>SUM('Matthew Tignor'!N5)</f>
        <v>14</v>
      </c>
      <c r="H16" s="29">
        <f>SUM('Matthew Tignor'!O5)</f>
        <v>212.625125</v>
      </c>
    </row>
    <row r="17" spans="1:8">
      <c r="A17" s="27">
        <v>11</v>
      </c>
      <c r="B17" s="27" t="s">
        <v>19</v>
      </c>
      <c r="C17" s="35" t="s">
        <v>88</v>
      </c>
      <c r="D17" s="31">
        <f>SUM('Adam Utzinger'!K4)</f>
        <v>6</v>
      </c>
      <c r="E17" s="31">
        <f>SUM('Adam Utzinger'!L4)</f>
        <v>1186.001</v>
      </c>
      <c r="F17" s="32">
        <f>SUM('Adam Utzinger'!M4)</f>
        <v>197.66683333333333</v>
      </c>
      <c r="G17" s="31">
        <f>SUM('Adam Utzinger'!N4)</f>
        <v>8</v>
      </c>
      <c r="H17" s="32">
        <f>SUM('Adam Utzinger'!O4)</f>
        <v>205.66683333333333</v>
      </c>
    </row>
    <row r="18" spans="1:8">
      <c r="A18" s="27">
        <v>12</v>
      </c>
      <c r="B18" s="27" t="s">
        <v>19</v>
      </c>
      <c r="C18" s="35" t="s">
        <v>90</v>
      </c>
      <c r="D18" s="31">
        <f>SUM('Emily Frymier'!K4)</f>
        <v>6</v>
      </c>
      <c r="E18" s="31">
        <f>SUM('Emily Frymier'!L4)</f>
        <v>1185.001</v>
      </c>
      <c r="F18" s="32">
        <f>SUM('Emily Frymier'!M4)</f>
        <v>197.50016666666667</v>
      </c>
      <c r="G18" s="31">
        <f>SUM('Emily Frymier'!N4)</f>
        <v>8</v>
      </c>
      <c r="H18" s="32">
        <f>SUM('Emily Frymier'!O4)</f>
        <v>205.50016666666667</v>
      </c>
    </row>
    <row r="19" spans="1:8">
      <c r="A19" s="27">
        <v>13</v>
      </c>
      <c r="B19" s="27" t="s">
        <v>19</v>
      </c>
      <c r="C19" s="55" t="s">
        <v>76</v>
      </c>
      <c r="D19" s="28">
        <f>SUM('Jerry Graves'!K4)</f>
        <v>2</v>
      </c>
      <c r="E19" s="28">
        <f>SUM('Jerry Graves'!L4)</f>
        <v>399.00200000000001</v>
      </c>
      <c r="F19" s="29">
        <f>SUM('Jerry Graves'!M4)</f>
        <v>199.501</v>
      </c>
      <c r="G19" s="28">
        <f>SUM('Jerry Graves'!N4)</f>
        <v>5</v>
      </c>
      <c r="H19" s="29">
        <f>SUM('Jerry Graves'!O4)</f>
        <v>204.501</v>
      </c>
    </row>
    <row r="20" spans="1:8">
      <c r="A20" s="27">
        <v>14</v>
      </c>
      <c r="B20" s="27" t="s">
        <v>19</v>
      </c>
      <c r="C20" s="55" t="s">
        <v>77</v>
      </c>
      <c r="D20" s="28">
        <f>SUM('Ken Mix'!K5)</f>
        <v>8</v>
      </c>
      <c r="E20" s="28">
        <f>SUM('Ken Mix'!L5)</f>
        <v>1586</v>
      </c>
      <c r="F20" s="29">
        <f>SUM('Ken Mix'!M5)</f>
        <v>198.25</v>
      </c>
      <c r="G20" s="28">
        <f>SUM('Ken Mix'!N5)</f>
        <v>6</v>
      </c>
      <c r="H20" s="29">
        <f>SUM('Ken Mix'!O5)</f>
        <v>204.25</v>
      </c>
    </row>
    <row r="21" spans="1:8">
      <c r="A21" s="27">
        <v>15</v>
      </c>
      <c r="B21" s="27" t="s">
        <v>19</v>
      </c>
      <c r="C21" s="35" t="s">
        <v>52</v>
      </c>
      <c r="D21" s="28">
        <f>SUM('Judy Gallion'!K6)</f>
        <v>13</v>
      </c>
      <c r="E21" s="28">
        <f>SUM('Judy Gallion'!L6)</f>
        <v>2547</v>
      </c>
      <c r="F21" s="29">
        <f>SUM('Judy Gallion'!M6)</f>
        <v>195.92307692307693</v>
      </c>
      <c r="G21" s="28">
        <f>SUM('Judy Gallion'!N6)</f>
        <v>8</v>
      </c>
      <c r="H21" s="29">
        <f>SUM('Judy Gallion'!O6)</f>
        <v>203.92307692307693</v>
      </c>
    </row>
    <row r="22" spans="1:8">
      <c r="A22" s="27">
        <v>16</v>
      </c>
      <c r="B22" s="27" t="s">
        <v>19</v>
      </c>
      <c r="C22" s="55" t="s">
        <v>69</v>
      </c>
      <c r="D22" s="28">
        <f>SUM('Brian Gilliand'!K4)</f>
        <v>2</v>
      </c>
      <c r="E22" s="28">
        <f>SUM('Brian Gilliand'!L4)</f>
        <v>399.00099999999998</v>
      </c>
      <c r="F22" s="29">
        <f>SUM('Brian Gilliand'!M4)</f>
        <v>199.50049999999999</v>
      </c>
      <c r="G22" s="28">
        <f>SUM('Brian Gilliand'!N4)</f>
        <v>4</v>
      </c>
      <c r="H22" s="29">
        <f>SUM('Brian Gilliand'!O4)</f>
        <v>203.50049999999999</v>
      </c>
    </row>
    <row r="23" spans="1:8">
      <c r="A23" s="27">
        <v>17</v>
      </c>
      <c r="B23" s="27" t="s">
        <v>19</v>
      </c>
      <c r="C23" s="55" t="s">
        <v>71</v>
      </c>
      <c r="D23" s="28">
        <f>SUM('Bruce Cameron'!K5)</f>
        <v>8</v>
      </c>
      <c r="E23" s="28">
        <f>SUM('Bruce Cameron'!L5)</f>
        <v>1578</v>
      </c>
      <c r="F23" s="29">
        <f>SUM('Bruce Cameron'!M5)</f>
        <v>197.25</v>
      </c>
      <c r="G23" s="28">
        <f>SUM('Bruce Cameron'!N5)</f>
        <v>6</v>
      </c>
      <c r="H23" s="29">
        <f>SUM('Bruce Cameron'!O5)</f>
        <v>203.25</v>
      </c>
    </row>
    <row r="24" spans="1:8">
      <c r="A24" s="27">
        <v>18</v>
      </c>
      <c r="B24" s="27" t="s">
        <v>19</v>
      </c>
      <c r="C24" s="35" t="s">
        <v>53</v>
      </c>
      <c r="D24" s="31">
        <f>SUM('Gary Gallion'!K11)</f>
        <v>8</v>
      </c>
      <c r="E24" s="31">
        <f>SUM('Gary Gallion'!L11)</f>
        <v>1577</v>
      </c>
      <c r="F24" s="32">
        <f>SUM('Gary Gallion'!M11)</f>
        <v>197.125</v>
      </c>
      <c r="G24" s="31">
        <f>SUM('Gary Gallion'!N11)</f>
        <v>6</v>
      </c>
      <c r="H24" s="32">
        <f>SUM('Gary Gallion'!O11)</f>
        <v>203.125</v>
      </c>
    </row>
    <row r="25" spans="1:8">
      <c r="A25" s="27">
        <v>19</v>
      </c>
      <c r="B25" s="27" t="s">
        <v>19</v>
      </c>
      <c r="C25" s="35" t="s">
        <v>63</v>
      </c>
      <c r="D25" s="28">
        <f>SUM('Albert Behling'!K4)</f>
        <v>5</v>
      </c>
      <c r="E25" s="28">
        <f>SUM('Albert Behling'!L4)</f>
        <v>980</v>
      </c>
      <c r="F25" s="29">
        <f>SUM('Albert Behling'!M4)</f>
        <v>196</v>
      </c>
      <c r="G25" s="28">
        <f>SUM('Albert Behling'!N4)</f>
        <v>7</v>
      </c>
      <c r="H25" s="29">
        <f>SUM('Albert Behling'!O4)</f>
        <v>203</v>
      </c>
    </row>
    <row r="26" spans="1:8">
      <c r="A26" s="27">
        <v>20</v>
      </c>
      <c r="B26" s="27" t="s">
        <v>19</v>
      </c>
      <c r="C26" s="55" t="s">
        <v>75</v>
      </c>
      <c r="D26" s="28">
        <f>SUM('Jeremiah Mohr'!K4)</f>
        <v>2</v>
      </c>
      <c r="E26" s="28">
        <f>SUM('Jeremiah Mohr'!L4)</f>
        <v>398</v>
      </c>
      <c r="F26" s="29">
        <f>SUM('Jeremiah Mohr'!M4)</f>
        <v>199</v>
      </c>
      <c r="G26" s="28">
        <f>SUM('Jeremiah Mohr'!N4)</f>
        <v>4</v>
      </c>
      <c r="H26" s="29">
        <f>SUM('Jeremiah Mohr'!O4)</f>
        <v>203</v>
      </c>
    </row>
    <row r="27" spans="1:8">
      <c r="A27" s="27">
        <v>21</v>
      </c>
      <c r="B27" s="27" t="s">
        <v>19</v>
      </c>
      <c r="C27" s="35" t="s">
        <v>84</v>
      </c>
      <c r="D27" s="31">
        <f>SUM('David Book'!K4)</f>
        <v>6</v>
      </c>
      <c r="E27" s="31">
        <f>SUM('David Book'!L4)</f>
        <v>1191</v>
      </c>
      <c r="F27" s="32">
        <f>SUM('David Book'!M4)</f>
        <v>198.5</v>
      </c>
      <c r="G27" s="31">
        <f>SUM('David Book'!N4)</f>
        <v>4</v>
      </c>
      <c r="H27" s="32">
        <f>SUM('David Book'!O4)</f>
        <v>202.5</v>
      </c>
    </row>
    <row r="28" spans="1:8">
      <c r="A28" s="27">
        <v>22</v>
      </c>
      <c r="B28" s="27" t="s">
        <v>19</v>
      </c>
      <c r="C28" s="35" t="s">
        <v>96</v>
      </c>
      <c r="D28" s="31">
        <f>SUM('George Atkins'!K5)</f>
        <v>11</v>
      </c>
      <c r="E28" s="31">
        <f>SUM('George Atkins'!L5)</f>
        <v>2158</v>
      </c>
      <c r="F28" s="32">
        <f>SUM('George Atkins'!M5)</f>
        <v>196.18181818181819</v>
      </c>
      <c r="G28" s="31">
        <f>SUM('George Atkins'!N5)</f>
        <v>6</v>
      </c>
      <c r="H28" s="32">
        <f>SUM('George Atkins'!O5)</f>
        <v>202.18181818181819</v>
      </c>
    </row>
    <row r="29" spans="1:8">
      <c r="A29" s="27">
        <v>23</v>
      </c>
      <c r="B29" s="27" t="s">
        <v>19</v>
      </c>
      <c r="C29" s="35" t="s">
        <v>85</v>
      </c>
      <c r="D29" s="31">
        <f>SUM('Tom Cole'!K4)</f>
        <v>6</v>
      </c>
      <c r="E29" s="31">
        <f>SUM('Tom Cole'!L4)</f>
        <v>1188</v>
      </c>
      <c r="F29" s="32">
        <f>SUM('Tom Cole'!M4)</f>
        <v>198</v>
      </c>
      <c r="G29" s="31">
        <f>SUM('Tom Cole'!N4)</f>
        <v>4</v>
      </c>
      <c r="H29" s="32">
        <f>SUM('Tom Cole'!O4)</f>
        <v>202</v>
      </c>
    </row>
    <row r="30" spans="1:8">
      <c r="A30" s="27">
        <v>24</v>
      </c>
      <c r="B30" s="27" t="s">
        <v>19</v>
      </c>
      <c r="C30" s="35" t="s">
        <v>86</v>
      </c>
      <c r="D30" s="31">
        <f>SUM('Roger Beckner'!K4)</f>
        <v>6</v>
      </c>
      <c r="E30" s="31">
        <f>SUM('Roger Beckner'!L4)</f>
        <v>1188</v>
      </c>
      <c r="F30" s="32">
        <f>SUM('Roger Beckner'!M4)</f>
        <v>198</v>
      </c>
      <c r="G30" s="31">
        <f>SUM('Roger Beckner'!N4)</f>
        <v>4</v>
      </c>
      <c r="H30" s="32">
        <f>SUM('Roger Beckner'!O4)</f>
        <v>202</v>
      </c>
    </row>
    <row r="31" spans="1:8">
      <c r="A31" s="27">
        <v>25</v>
      </c>
      <c r="B31" s="27" t="s">
        <v>19</v>
      </c>
      <c r="C31" s="35" t="s">
        <v>87</v>
      </c>
      <c r="D31" s="31">
        <f>SUM('Greg George'!K4)</f>
        <v>6</v>
      </c>
      <c r="E31" s="31">
        <f>SUM('Greg George'!L4)</f>
        <v>1187</v>
      </c>
      <c r="F31" s="32">
        <f>SUM('Greg George'!M4)</f>
        <v>197.83333333333334</v>
      </c>
      <c r="G31" s="31">
        <f>SUM('Greg George'!N4)</f>
        <v>4</v>
      </c>
      <c r="H31" s="32">
        <f>SUM('Greg George'!O4)</f>
        <v>201.83333333333334</v>
      </c>
    </row>
    <row r="32" spans="1:8">
      <c r="A32" s="27">
        <v>26</v>
      </c>
      <c r="B32" s="27" t="s">
        <v>19</v>
      </c>
      <c r="C32" s="35" t="s">
        <v>89</v>
      </c>
      <c r="D32" s="31">
        <f>SUM('Craig Bailey'!K4)</f>
        <v>6</v>
      </c>
      <c r="E32" s="31">
        <f>SUM('Craig Bailey'!L4)</f>
        <v>1186</v>
      </c>
      <c r="F32" s="32">
        <f>SUM('Craig Bailey'!M4)</f>
        <v>197.66666666666666</v>
      </c>
      <c r="G32" s="31">
        <f>SUM('Craig Bailey'!N4)</f>
        <v>4</v>
      </c>
      <c r="H32" s="32">
        <f>SUM('Craig Bailey'!O4)</f>
        <v>201.66666666666666</v>
      </c>
    </row>
    <row r="33" spans="1:8">
      <c r="A33" s="27">
        <v>27</v>
      </c>
      <c r="B33" s="27" t="s">
        <v>19</v>
      </c>
      <c r="C33" s="35" t="s">
        <v>91</v>
      </c>
      <c r="D33" s="31">
        <f>SUM('Jason Frymier'!K4)</f>
        <v>6</v>
      </c>
      <c r="E33" s="31">
        <f>SUM('Jason Frymier'!L4)</f>
        <v>1184</v>
      </c>
      <c r="F33" s="32">
        <f>SUM('Jason Frymier'!M4)</f>
        <v>197.33333333333334</v>
      </c>
      <c r="G33" s="31">
        <f>SUM('Jason Frymier'!N4)</f>
        <v>4</v>
      </c>
      <c r="H33" s="32">
        <f>SUM('Jason Frymier'!O4)</f>
        <v>201.33333333333334</v>
      </c>
    </row>
    <row r="34" spans="1:8">
      <c r="A34" s="27">
        <v>28</v>
      </c>
      <c r="B34" s="27" t="s">
        <v>19</v>
      </c>
      <c r="C34" s="35" t="s">
        <v>92</v>
      </c>
      <c r="D34" s="31">
        <f>SUM('Joe Craig'!K4)</f>
        <v>6</v>
      </c>
      <c r="E34" s="31">
        <f>SUM('Joe Craig'!L4)</f>
        <v>1184</v>
      </c>
      <c r="F34" s="32">
        <f>SUM('Joe Craig'!M4)</f>
        <v>197.33333333333334</v>
      </c>
      <c r="G34" s="31">
        <f>SUM('Joe Craig'!N4)</f>
        <v>4</v>
      </c>
      <c r="H34" s="32">
        <f>SUM('Joe Craig'!O4)</f>
        <v>201.33333333333334</v>
      </c>
    </row>
    <row r="35" spans="1:8">
      <c r="A35" s="27">
        <v>28</v>
      </c>
      <c r="B35" s="27" t="s">
        <v>19</v>
      </c>
      <c r="C35" s="55" t="s">
        <v>67</v>
      </c>
      <c r="D35" s="28">
        <f>SUM('Bob Barnhart'!K4)</f>
        <v>2</v>
      </c>
      <c r="E35" s="28">
        <f>SUM('Bob Barnhart'!L4)</f>
        <v>398</v>
      </c>
      <c r="F35" s="29">
        <f>SUM('Bob Barnhart'!M4)</f>
        <v>199</v>
      </c>
      <c r="G35" s="28">
        <f>SUM('Bob Barnhart'!N4)</f>
        <v>2</v>
      </c>
      <c r="H35" s="29">
        <f>SUM('Bob Barnhart'!O4)</f>
        <v>201</v>
      </c>
    </row>
    <row r="36" spans="1:8">
      <c r="A36" s="27">
        <v>29</v>
      </c>
      <c r="B36" s="27" t="s">
        <v>19</v>
      </c>
      <c r="C36" s="55" t="s">
        <v>78</v>
      </c>
      <c r="D36" s="28">
        <f>SUM('Kenny Jones'!K4)</f>
        <v>2</v>
      </c>
      <c r="E36" s="28">
        <f>SUM('Kenny Jones'!L4)</f>
        <v>398</v>
      </c>
      <c r="F36" s="29">
        <f>SUM('Kenny Jones'!M4)</f>
        <v>199</v>
      </c>
      <c r="G36" s="28">
        <f>SUM('Kenny Jones'!N4)</f>
        <v>2</v>
      </c>
      <c r="H36" s="29">
        <f>SUM('Kenny Jones'!O4)</f>
        <v>201</v>
      </c>
    </row>
    <row r="37" spans="1:8">
      <c r="A37" s="27">
        <v>30</v>
      </c>
      <c r="B37" s="27" t="s">
        <v>19</v>
      </c>
      <c r="C37" s="55" t="s">
        <v>79</v>
      </c>
      <c r="D37" s="28">
        <f>SUM('Mike Spence'!K4)</f>
        <v>2</v>
      </c>
      <c r="E37" s="28">
        <f>SUM('Mike Spence'!L4)</f>
        <v>398</v>
      </c>
      <c r="F37" s="29">
        <f>SUM('Mike Spence'!M4)</f>
        <v>199</v>
      </c>
      <c r="G37" s="28">
        <f>SUM('Mike Spence'!N4)</f>
        <v>2</v>
      </c>
      <c r="H37" s="29">
        <f>SUM('Mike Spence'!O4)</f>
        <v>201</v>
      </c>
    </row>
    <row r="38" spans="1:8">
      <c r="A38" s="27">
        <v>31</v>
      </c>
      <c r="B38" s="27" t="s">
        <v>19</v>
      </c>
      <c r="C38" s="35" t="s">
        <v>93</v>
      </c>
      <c r="D38" s="31">
        <f>SUM('Greg Steen'!K4)</f>
        <v>6</v>
      </c>
      <c r="E38" s="31">
        <f>SUM('Greg Steen'!L4)</f>
        <v>1182</v>
      </c>
      <c r="F38" s="32">
        <f>SUM('Greg Steen'!M4)</f>
        <v>197</v>
      </c>
      <c r="G38" s="31">
        <f>SUM('Greg Steen'!N4)</f>
        <v>4</v>
      </c>
      <c r="H38" s="32">
        <f>SUM('Greg Steen'!O4)</f>
        <v>201</v>
      </c>
    </row>
    <row r="39" spans="1:8">
      <c r="A39" s="27">
        <v>32</v>
      </c>
      <c r="B39" s="27" t="s">
        <v>19</v>
      </c>
      <c r="C39" s="35" t="s">
        <v>94</v>
      </c>
      <c r="D39" s="31">
        <f>SUM('Evan Stapleton'!K4)</f>
        <v>6</v>
      </c>
      <c r="E39" s="31">
        <f>SUM('Evan Stapleton'!L4)</f>
        <v>1182</v>
      </c>
      <c r="F39" s="32">
        <f>SUM('Evan Stapleton'!M4)</f>
        <v>197</v>
      </c>
      <c r="G39" s="31">
        <f>SUM('Evan Stapleton'!N4)</f>
        <v>4</v>
      </c>
      <c r="H39" s="32">
        <f>SUM('Evan Stapleton'!O4)</f>
        <v>201</v>
      </c>
    </row>
    <row r="40" spans="1:8">
      <c r="A40" s="27">
        <v>33</v>
      </c>
      <c r="B40" s="27" t="s">
        <v>19</v>
      </c>
      <c r="C40" s="35" t="s">
        <v>95</v>
      </c>
      <c r="D40" s="31">
        <f>SUM('Mary Webb'!K4)</f>
        <v>6</v>
      </c>
      <c r="E40" s="31">
        <f>SUM('Mary Webb'!L4)</f>
        <v>1182</v>
      </c>
      <c r="F40" s="32">
        <f>SUM('Mary Webb'!M4)</f>
        <v>197</v>
      </c>
      <c r="G40" s="31">
        <f>SUM('Mary Webb'!N4)</f>
        <v>4</v>
      </c>
      <c r="H40" s="32">
        <f>SUM('Mary Webb'!O4)</f>
        <v>201</v>
      </c>
    </row>
    <row r="41" spans="1:8">
      <c r="A41" s="27">
        <v>34</v>
      </c>
      <c r="B41" s="27" t="s">
        <v>19</v>
      </c>
      <c r="C41" s="35" t="s">
        <v>97</v>
      </c>
      <c r="D41" s="31">
        <f>SUM('John Prince'!K4)</f>
        <v>6</v>
      </c>
      <c r="E41" s="31">
        <f>SUM('John Prince'!L4)</f>
        <v>1179</v>
      </c>
      <c r="F41" s="32">
        <f>SUM('John Prince'!M4)</f>
        <v>196.5</v>
      </c>
      <c r="G41" s="31">
        <f>SUM('John Prince'!N4)</f>
        <v>4</v>
      </c>
      <c r="H41" s="32">
        <f>SUM('John Prince'!O4)</f>
        <v>200.5</v>
      </c>
    </row>
    <row r="42" spans="1:8">
      <c r="A42" s="27">
        <v>35</v>
      </c>
      <c r="B42" s="27" t="s">
        <v>19</v>
      </c>
      <c r="C42" s="35" t="s">
        <v>98</v>
      </c>
      <c r="D42" s="31">
        <f>SUM('Ralph Van Horn'!K4)</f>
        <v>6</v>
      </c>
      <c r="E42" s="31">
        <f>SUM('Ralph Van Horn'!L4)</f>
        <v>1176</v>
      </c>
      <c r="F42" s="32">
        <f>SUM('Ralph Van Horn'!M4)</f>
        <v>196</v>
      </c>
      <c r="G42" s="31">
        <f>SUM('Ralph Van Horn'!N4)</f>
        <v>4</v>
      </c>
      <c r="H42" s="32">
        <f>SUM('Ralph Van Horn'!O4)</f>
        <v>200</v>
      </c>
    </row>
    <row r="43" spans="1:8">
      <c r="A43" s="27">
        <v>36</v>
      </c>
      <c r="B43" s="27" t="s">
        <v>19</v>
      </c>
      <c r="C43" s="55" t="s">
        <v>68</v>
      </c>
      <c r="D43" s="28">
        <f>SUM('Bob Harless'!K4)</f>
        <v>2</v>
      </c>
      <c r="E43" s="28">
        <f>SUM('Bob Harless'!L4)</f>
        <v>395</v>
      </c>
      <c r="F43" s="29">
        <f>SUM('Bob Harless'!M4)</f>
        <v>197.5</v>
      </c>
      <c r="G43" s="28">
        <f>SUM('Bob Harless'!N4)</f>
        <v>2</v>
      </c>
      <c r="H43" s="29">
        <f>SUM('Bob Harless'!O4)</f>
        <v>199.5</v>
      </c>
    </row>
    <row r="44" spans="1:8">
      <c r="A44" s="27">
        <v>37</v>
      </c>
      <c r="B44" s="27" t="s">
        <v>19</v>
      </c>
      <c r="C44" s="55" t="s">
        <v>74</v>
      </c>
      <c r="D44" s="28">
        <f>SUM('Jason Rasnake'!K5)</f>
        <v>7</v>
      </c>
      <c r="E44" s="28">
        <f>SUM('Jason Rasnake'!L5)</f>
        <v>1368</v>
      </c>
      <c r="F44" s="29">
        <f>SUM('Jason Rasnake'!M5)</f>
        <v>195.42857142857142</v>
      </c>
      <c r="G44" s="28">
        <f>SUM('Jason Rasnake'!N5)</f>
        <v>4</v>
      </c>
      <c r="H44" s="29">
        <f>SUM('Jason Rasnake'!O5)</f>
        <v>199.42857142857142</v>
      </c>
    </row>
    <row r="45" spans="1:8">
      <c r="A45" s="27">
        <v>38</v>
      </c>
      <c r="B45" s="27" t="s">
        <v>19</v>
      </c>
      <c r="C45" s="55" t="s">
        <v>72</v>
      </c>
      <c r="D45" s="28">
        <f>SUM('Howard Ary'!K4)</f>
        <v>2</v>
      </c>
      <c r="E45" s="28">
        <f>SUM('Howard Ary'!L4)</f>
        <v>394</v>
      </c>
      <c r="F45" s="29">
        <f>SUM('Howard Ary'!M4)</f>
        <v>197</v>
      </c>
      <c r="G45" s="28">
        <f>SUM('Howard Ary'!N4)</f>
        <v>2</v>
      </c>
      <c r="H45" s="29">
        <f>SUM('Howard Ary'!O4)</f>
        <v>199</v>
      </c>
    </row>
    <row r="46" spans="1:8">
      <c r="A46" s="27">
        <v>39</v>
      </c>
      <c r="B46" s="27" t="s">
        <v>19</v>
      </c>
      <c r="C46" s="55" t="s">
        <v>73</v>
      </c>
      <c r="D46" s="28">
        <f>SUM('Jason Pickens'!K4)</f>
        <v>2</v>
      </c>
      <c r="E46" s="28">
        <f>SUM('Jason Pickens'!L4)</f>
        <v>394</v>
      </c>
      <c r="F46" s="29">
        <f>SUM('Jason Pickens'!M4)</f>
        <v>197</v>
      </c>
      <c r="G46" s="28">
        <f>SUM('Jason Pickens'!N4)</f>
        <v>2</v>
      </c>
      <c r="H46" s="29">
        <f>SUM('Jason Pickens'!O4)</f>
        <v>199</v>
      </c>
    </row>
    <row r="47" spans="1:8">
      <c r="A47" s="27">
        <v>40</v>
      </c>
      <c r="B47" s="27" t="s">
        <v>19</v>
      </c>
      <c r="C47" s="55" t="s">
        <v>80</v>
      </c>
      <c r="D47" s="28">
        <f>SUM('Travis Beasley'!K4)</f>
        <v>2</v>
      </c>
      <c r="E47" s="28">
        <f>SUM('Travis Beasley'!L4)</f>
        <v>394</v>
      </c>
      <c r="F47" s="29">
        <f>SUM('Travis Beasley'!M4)</f>
        <v>197</v>
      </c>
      <c r="G47" s="28">
        <f>SUM('Travis Beasley'!N4)</f>
        <v>2</v>
      </c>
      <c r="H47" s="29">
        <f>SUM('Travis Beasley'!O4)</f>
        <v>199</v>
      </c>
    </row>
    <row r="48" spans="1:8">
      <c r="A48" s="27">
        <v>41</v>
      </c>
      <c r="B48" s="27" t="s">
        <v>19</v>
      </c>
      <c r="C48" s="35" t="s">
        <v>99</v>
      </c>
      <c r="D48" s="31">
        <f>SUM('Randy Brown'!K4)</f>
        <v>6</v>
      </c>
      <c r="E48" s="31">
        <f>SUM('Randy Brown'!L4)</f>
        <v>1168</v>
      </c>
      <c r="F48" s="32">
        <f>SUM('Randy Brown'!M4)</f>
        <v>194.66666666666666</v>
      </c>
      <c r="G48" s="31">
        <f>SUM('Randy Brown'!N4)</f>
        <v>4</v>
      </c>
      <c r="H48" s="32">
        <f>SUM('Randy Brown'!O4)</f>
        <v>198.66666666666666</v>
      </c>
    </row>
    <row r="49" spans="1:8">
      <c r="A49" s="27">
        <v>42</v>
      </c>
      <c r="B49" s="27" t="s">
        <v>19</v>
      </c>
      <c r="C49" s="35" t="s">
        <v>100</v>
      </c>
      <c r="D49" s="31">
        <f>SUM('Bill Shaver'!K4)</f>
        <v>6</v>
      </c>
      <c r="E49" s="31">
        <f>SUM('Bill Shaver'!L4)</f>
        <v>1168</v>
      </c>
      <c r="F49" s="32">
        <f>SUM('Bill Shaver'!M4)</f>
        <v>194.66666666666666</v>
      </c>
      <c r="G49" s="31">
        <f>SUM('Bill Shaver'!N4)</f>
        <v>4</v>
      </c>
      <c r="H49" s="32">
        <f>SUM('Bill Shaver'!O4)</f>
        <v>198.66666666666666</v>
      </c>
    </row>
    <row r="50" spans="1:8">
      <c r="A50" s="27">
        <v>43</v>
      </c>
      <c r="B50" s="27" t="s">
        <v>19</v>
      </c>
      <c r="C50" s="35" t="s">
        <v>55</v>
      </c>
      <c r="D50" s="31">
        <f>SUM('Dale Taft'!K14)</f>
        <v>3</v>
      </c>
      <c r="E50" s="31">
        <f>SUM('Dale Taft'!L14)</f>
        <v>587</v>
      </c>
      <c r="F50" s="32">
        <f>SUM('Dale Taft'!M14)</f>
        <v>195.66666666666666</v>
      </c>
      <c r="G50" s="31">
        <f>SUM('Dale Taft'!N14)</f>
        <v>3</v>
      </c>
      <c r="H50" s="32">
        <f>SUM('Dale Taft'!O14)</f>
        <v>198.66666666666666</v>
      </c>
    </row>
    <row r="51" spans="1:8">
      <c r="A51" s="27">
        <v>44</v>
      </c>
      <c r="B51" s="27" t="s">
        <v>19</v>
      </c>
      <c r="C51" s="35" t="s">
        <v>65</v>
      </c>
      <c r="D51" s="31">
        <f>SUM('Jon Griffin'!K14)</f>
        <v>2</v>
      </c>
      <c r="E51" s="31">
        <f>SUM('Jon Griffin'!L14)</f>
        <v>393</v>
      </c>
      <c r="F51" s="32">
        <f>SUM('Jon Griffin'!M14)</f>
        <v>196.5</v>
      </c>
      <c r="G51" s="31">
        <f>SUM('Jon Griffin'!N14)</f>
        <v>2</v>
      </c>
      <c r="H51" s="32">
        <f>SUM('Jon Griffin'!O14)</f>
        <v>198.5</v>
      </c>
    </row>
    <row r="52" spans="1:8">
      <c r="A52" s="27">
        <v>45</v>
      </c>
      <c r="B52" s="27" t="s">
        <v>19</v>
      </c>
      <c r="C52" s="55" t="s">
        <v>70</v>
      </c>
      <c r="D52" s="28">
        <f>SUM('Brian Hagerty'!K4)</f>
        <v>2</v>
      </c>
      <c r="E52" s="28">
        <f>SUM('Brian Hagerty'!L4)</f>
        <v>392</v>
      </c>
      <c r="F52" s="29">
        <f>SUM('Brian Hagerty'!M4)</f>
        <v>196</v>
      </c>
      <c r="G52" s="28">
        <f>SUM('Brian Hagerty'!N4)</f>
        <v>2</v>
      </c>
      <c r="H52" s="29">
        <f>SUM('Brian Hagerty'!O4)</f>
        <v>198</v>
      </c>
    </row>
    <row r="53" spans="1:8">
      <c r="A53" s="27">
        <v>46</v>
      </c>
      <c r="B53" s="27" t="s">
        <v>19</v>
      </c>
      <c r="C53" s="35" t="s">
        <v>64</v>
      </c>
      <c r="D53" s="28">
        <f>SUM('Kelly Marshall'!K4)</f>
        <v>5</v>
      </c>
      <c r="E53" s="28">
        <f>SUM('Kelly Marshall'!L4)</f>
        <v>979.00099999999998</v>
      </c>
      <c r="F53" s="29">
        <f>SUM('Kelly Marshall'!M4)</f>
        <v>195.80019999999999</v>
      </c>
      <c r="G53" s="28">
        <f>SUM('Kelly Marshall'!N4)</f>
        <v>2</v>
      </c>
      <c r="H53" s="29">
        <f>SUM('Kelly Marshall'!O4)</f>
        <v>197.80019999999999</v>
      </c>
    </row>
    <row r="54" spans="1:8">
      <c r="A54" s="27">
        <v>47</v>
      </c>
      <c r="B54" s="27" t="s">
        <v>19</v>
      </c>
      <c r="C54" s="35" t="s">
        <v>62</v>
      </c>
      <c r="D54" s="28">
        <f>SUM('Danny Sissom'!K4)</f>
        <v>3</v>
      </c>
      <c r="E54" s="28">
        <f>SUM('Danny Sissom'!L4)</f>
        <v>578</v>
      </c>
      <c r="F54" s="29">
        <f>SUM('Danny Sissom'!M4)</f>
        <v>192.66666666666666</v>
      </c>
      <c r="G54" s="28">
        <f>SUM('Danny Sissom'!N4)</f>
        <v>2</v>
      </c>
      <c r="H54" s="29">
        <f>SUM('Danny Sissom'!O4)</f>
        <v>194.66666666666666</v>
      </c>
    </row>
    <row r="55" spans="1:8">
      <c r="A55" s="27"/>
      <c r="B55" s="27"/>
      <c r="C55" s="30"/>
      <c r="D55" s="28"/>
      <c r="E55" s="28"/>
      <c r="F55" s="29"/>
      <c r="G55" s="28"/>
      <c r="H55" s="29"/>
    </row>
    <row r="56" spans="1:8">
      <c r="A56" s="9"/>
      <c r="B56" s="9"/>
      <c r="C56" s="25"/>
      <c r="D56" s="9"/>
      <c r="E56" s="37"/>
      <c r="F56" s="13"/>
      <c r="G56" s="9"/>
      <c r="H56" s="13"/>
    </row>
    <row r="57" spans="1:8" ht="28.5">
      <c r="A57" s="59" t="s">
        <v>28</v>
      </c>
      <c r="B57" s="61"/>
      <c r="C57" s="61"/>
      <c r="D57" s="61"/>
      <c r="E57" s="61"/>
      <c r="F57" s="61"/>
      <c r="G57" s="61"/>
      <c r="H57" s="61"/>
    </row>
    <row r="58" spans="1:8" ht="18.75">
      <c r="A58" s="9"/>
      <c r="B58" s="9"/>
      <c r="C58" s="25"/>
      <c r="D58" s="12" t="s">
        <v>40</v>
      </c>
      <c r="E58" s="37"/>
      <c r="F58" s="13"/>
      <c r="G58" s="9"/>
      <c r="H58" s="13"/>
    </row>
    <row r="59" spans="1:8">
      <c r="A59" s="9"/>
      <c r="B59" s="9"/>
      <c r="C59" s="25"/>
      <c r="D59" s="9"/>
      <c r="E59" s="37"/>
      <c r="F59" s="13"/>
      <c r="G59" s="9"/>
      <c r="H59" s="13"/>
    </row>
    <row r="60" spans="1:8" s="51" customFormat="1" ht="15" customHeight="1">
      <c r="A60" s="47" t="s">
        <v>0</v>
      </c>
      <c r="B60" s="47" t="s">
        <v>1</v>
      </c>
      <c r="C60" s="48" t="s">
        <v>2</v>
      </c>
      <c r="D60" s="48" t="s">
        <v>20</v>
      </c>
      <c r="E60" s="49" t="s">
        <v>16</v>
      </c>
      <c r="F60" s="50" t="s">
        <v>17</v>
      </c>
      <c r="G60" s="48" t="s">
        <v>14</v>
      </c>
      <c r="H60" s="50" t="s">
        <v>18</v>
      </c>
    </row>
    <row r="61" spans="1:8" ht="15" customHeight="1">
      <c r="A61" s="27">
        <v>1</v>
      </c>
      <c r="B61" s="27" t="s">
        <v>24</v>
      </c>
      <c r="C61" s="35" t="s">
        <v>34</v>
      </c>
      <c r="D61" s="31">
        <f>SUM('Shawn Hudson'!K7)</f>
        <v>21</v>
      </c>
      <c r="E61" s="31">
        <f>SUM('Shawn Hudson'!L7)</f>
        <v>4170.0020000000004</v>
      </c>
      <c r="F61" s="32">
        <f>SUM('Shawn Hudson'!M7)</f>
        <v>198.57152380952382</v>
      </c>
      <c r="G61" s="31">
        <f>SUM('Shawn Hudson'!N7)</f>
        <v>67</v>
      </c>
      <c r="H61" s="32">
        <f>SUM('Shawn Hudson'!O7)</f>
        <v>265.5715238095238</v>
      </c>
    </row>
    <row r="62" spans="1:8" ht="15" customHeight="1">
      <c r="A62" s="27">
        <v>2</v>
      </c>
      <c r="B62" s="27" t="s">
        <v>24</v>
      </c>
      <c r="C62" s="35" t="s">
        <v>65</v>
      </c>
      <c r="D62" s="31">
        <f>SUM('Jon Griffin'!K8)</f>
        <v>27</v>
      </c>
      <c r="E62" s="31">
        <f>SUM('Jon Griffin'!L8)</f>
        <v>5306.0039999999999</v>
      </c>
      <c r="F62" s="32">
        <f>SUM('Jon Griffin'!M8)</f>
        <v>196.51866666666666</v>
      </c>
      <c r="G62" s="31">
        <f>SUM('Jon Griffin'!N8)</f>
        <v>65</v>
      </c>
      <c r="H62" s="32">
        <f>SUM('Jon Griffin'!O8)</f>
        <v>261.51866666666666</v>
      </c>
    </row>
    <row r="63" spans="1:8" ht="15" customHeight="1">
      <c r="A63" s="27">
        <v>3</v>
      </c>
      <c r="B63" s="27" t="s">
        <v>24</v>
      </c>
      <c r="C63" s="35" t="s">
        <v>48</v>
      </c>
      <c r="D63" s="31">
        <f>SUM('Jim Parnell'!K9)</f>
        <v>27</v>
      </c>
      <c r="E63" s="31">
        <f>SUM('Jim Parnell'!L9)</f>
        <v>5233</v>
      </c>
      <c r="F63" s="32">
        <f>SUM('Jim Parnell'!M9)</f>
        <v>193.81481481481481</v>
      </c>
      <c r="G63" s="31">
        <f>SUM('Jim Parnell'!N9)</f>
        <v>28</v>
      </c>
      <c r="H63" s="32">
        <f>SUM('Jim Parnell'!O9)</f>
        <v>221.81481481481481</v>
      </c>
    </row>
    <row r="64" spans="1:8" ht="15" customHeight="1">
      <c r="A64" s="39"/>
      <c r="B64" s="39"/>
      <c r="C64" s="40"/>
      <c r="D64" s="41"/>
      <c r="E64" s="41"/>
      <c r="F64" s="42"/>
      <c r="G64" s="41"/>
      <c r="H64" s="42"/>
    </row>
    <row r="65" spans="1:8" ht="15" customHeight="1">
      <c r="A65" s="27">
        <v>4</v>
      </c>
      <c r="B65" s="27" t="s">
        <v>24</v>
      </c>
      <c r="C65" s="35" t="s">
        <v>55</v>
      </c>
      <c r="D65" s="31">
        <f>SUM('Dale Taft'!K8)</f>
        <v>18</v>
      </c>
      <c r="E65" s="31">
        <f>SUM('Dale Taft'!L8)</f>
        <v>3516.0010000000002</v>
      </c>
      <c r="F65" s="32">
        <f>SUM('Dale Taft'!M8)</f>
        <v>195.33338888888889</v>
      </c>
      <c r="G65" s="31">
        <f>SUM('Dale Taft'!N8)</f>
        <v>39</v>
      </c>
      <c r="H65" s="32">
        <f>SUM('Dale Taft'!O8)</f>
        <v>234.33338888888889</v>
      </c>
    </row>
    <row r="66" spans="1:8" ht="15" customHeight="1">
      <c r="A66" s="27">
        <v>5</v>
      </c>
      <c r="B66" s="27" t="s">
        <v>24</v>
      </c>
      <c r="C66" s="35" t="s">
        <v>47</v>
      </c>
      <c r="D66" s="31">
        <f>SUM('Steve Pennington'!K5)</f>
        <v>11</v>
      </c>
      <c r="E66" s="31">
        <f>SUM('Steve Pennington'!L5)</f>
        <v>2172</v>
      </c>
      <c r="F66" s="32">
        <f>SUM('Steve Pennington'!M5)</f>
        <v>197.45454545454547</v>
      </c>
      <c r="G66" s="31">
        <f>SUM('Steve Pennington'!N5)</f>
        <v>22</v>
      </c>
      <c r="H66" s="32">
        <f>SUM('Steve Pennington'!O5)</f>
        <v>219.45454545454547</v>
      </c>
    </row>
    <row r="67" spans="1:8" ht="15" customHeight="1">
      <c r="A67" s="27">
        <v>6</v>
      </c>
      <c r="B67" s="27" t="s">
        <v>24</v>
      </c>
      <c r="C67" s="35" t="s">
        <v>35</v>
      </c>
      <c r="D67" s="31">
        <f>SUM('Cody Dockery'!K5)</f>
        <v>8</v>
      </c>
      <c r="E67" s="31">
        <f>SUM('Cody Dockery'!L5)</f>
        <v>1563</v>
      </c>
      <c r="F67" s="32">
        <f>SUM('Cody Dockery'!M5)</f>
        <v>195.375</v>
      </c>
      <c r="G67" s="31">
        <f>SUM('Cody Dockery'!N5)</f>
        <v>16</v>
      </c>
      <c r="H67" s="32">
        <f>SUM('Cody Dockery'!O5)</f>
        <v>211.375</v>
      </c>
    </row>
    <row r="68" spans="1:8" ht="15" customHeight="1">
      <c r="A68" s="27">
        <v>7</v>
      </c>
      <c r="B68" s="27" t="s">
        <v>24</v>
      </c>
      <c r="C68" s="35" t="s">
        <v>43</v>
      </c>
      <c r="D68" s="31">
        <f>SUM('Rusty Little'!K5)</f>
        <v>8</v>
      </c>
      <c r="E68" s="31">
        <f>SUM('Rusty Little'!L5)</f>
        <v>1560.001</v>
      </c>
      <c r="F68" s="32">
        <f>SUM('Rusty Little'!M5)</f>
        <v>195.000125</v>
      </c>
      <c r="G68" s="31">
        <f>SUM('Rusty Little'!N5)</f>
        <v>14</v>
      </c>
      <c r="H68" s="32">
        <f>SUM('Rusty Little'!O5)</f>
        <v>209.000125</v>
      </c>
    </row>
    <row r="69" spans="1:8" ht="15" customHeight="1">
      <c r="A69" s="27">
        <v>8</v>
      </c>
      <c r="B69" s="27" t="s">
        <v>24</v>
      </c>
      <c r="C69" s="35" t="s">
        <v>53</v>
      </c>
      <c r="D69" s="31">
        <f>SUM('Gary Gallion'!K4)</f>
        <v>5</v>
      </c>
      <c r="E69" s="31">
        <f>SUM('Gary Gallion'!L4)</f>
        <v>985.00099999999998</v>
      </c>
      <c r="F69" s="32">
        <f>SUM('Gary Gallion'!M4)</f>
        <v>197.00020000000001</v>
      </c>
      <c r="G69" s="31">
        <f>SUM('Gary Gallion'!N4)</f>
        <v>8</v>
      </c>
      <c r="H69" s="32">
        <f>SUM('Gary Gallion'!O4)</f>
        <v>205.00020000000001</v>
      </c>
    </row>
    <row r="70" spans="1:8" ht="15" customHeight="1">
      <c r="A70" s="27">
        <v>9</v>
      </c>
      <c r="B70" s="27" t="s">
        <v>24</v>
      </c>
      <c r="C70" s="35" t="s">
        <v>44</v>
      </c>
      <c r="D70" s="31">
        <f>SUM('Jeff Kite'!K5)</f>
        <v>8</v>
      </c>
      <c r="E70" s="31">
        <f>SUM('Jeff Kite'!L5)</f>
        <v>1542</v>
      </c>
      <c r="F70" s="32">
        <f>SUM('Jeff Kite'!M5)</f>
        <v>192.75</v>
      </c>
      <c r="G70" s="31">
        <f>SUM('Jeff Kite'!N5)</f>
        <v>9</v>
      </c>
      <c r="H70" s="32">
        <f>SUM('Jeff Kite'!O5)</f>
        <v>201.75</v>
      </c>
    </row>
    <row r="71" spans="1:8" ht="15" customHeight="1">
      <c r="A71" s="27">
        <v>10</v>
      </c>
      <c r="B71" s="27" t="s">
        <v>24</v>
      </c>
      <c r="C71" s="46" t="s">
        <v>59</v>
      </c>
      <c r="D71" s="31">
        <f>SUM('Joe Horner'!K4)</f>
        <v>6</v>
      </c>
      <c r="E71" s="31">
        <f>SUM('Joe Horner'!L4)</f>
        <v>1174</v>
      </c>
      <c r="F71" s="32">
        <f>SUM('Joe Horner'!M4)</f>
        <v>195.66666666666666</v>
      </c>
      <c r="G71" s="31">
        <f>SUM('Joe Horner'!N4)</f>
        <v>6</v>
      </c>
      <c r="H71" s="32">
        <f>SUM('Joe Horner'!O4)</f>
        <v>201.66666666666666</v>
      </c>
    </row>
    <row r="72" spans="1:8" ht="15" customHeight="1">
      <c r="A72" s="27">
        <v>11</v>
      </c>
      <c r="B72" s="27" t="s">
        <v>24</v>
      </c>
      <c r="C72" s="35" t="s">
        <v>87</v>
      </c>
      <c r="D72" s="31">
        <f>SUM('Greg George'!K10)</f>
        <v>6</v>
      </c>
      <c r="E72" s="31">
        <f>SUM('Greg George'!L10)</f>
        <v>1158.001</v>
      </c>
      <c r="F72" s="32">
        <f>SUM('Greg George'!M10)</f>
        <v>193.00016666666667</v>
      </c>
      <c r="G72" s="31">
        <f>SUM('Greg George'!N10)</f>
        <v>8</v>
      </c>
      <c r="H72" s="32">
        <f>SUM('Greg George'!O10)</f>
        <v>201.00016666666667</v>
      </c>
    </row>
    <row r="73" spans="1:8" ht="15" customHeight="1">
      <c r="A73" s="27">
        <v>12</v>
      </c>
      <c r="B73" s="27" t="s">
        <v>24</v>
      </c>
      <c r="C73" s="35" t="s">
        <v>56</v>
      </c>
      <c r="D73" s="31">
        <f>SUM('Jeff Rowe'!K4)</f>
        <v>3</v>
      </c>
      <c r="E73" s="31">
        <f>SUM('Jeff Rowe'!L4)</f>
        <v>583</v>
      </c>
      <c r="F73" s="32">
        <f>SUM('Jeff Rowe'!M4)</f>
        <v>194.33333333333334</v>
      </c>
      <c r="G73" s="31">
        <f>SUM('Jeff Rowe'!N4)</f>
        <v>6</v>
      </c>
      <c r="H73" s="32">
        <f>SUM('Jeff Rowe'!O4)</f>
        <v>200.33333333333334</v>
      </c>
    </row>
    <row r="74" spans="1:8" ht="15" customHeight="1">
      <c r="A74" s="27">
        <v>13</v>
      </c>
      <c r="B74" s="27" t="s">
        <v>24</v>
      </c>
      <c r="C74" s="35" t="s">
        <v>88</v>
      </c>
      <c r="D74" s="31">
        <f>SUM('Adam Utzinger'!K10)</f>
        <v>6</v>
      </c>
      <c r="E74" s="31">
        <f>SUM('Adam Utzinger'!L10)</f>
        <v>1168</v>
      </c>
      <c r="F74" s="32">
        <f>SUM('Adam Utzinger'!M10)</f>
        <v>194.66666666666666</v>
      </c>
      <c r="G74" s="31">
        <f>SUM('Adam Utzinger'!N10)</f>
        <v>4</v>
      </c>
      <c r="H74" s="32">
        <f>SUM('Adam Utzinger'!O10)</f>
        <v>198.66666666666666</v>
      </c>
    </row>
    <row r="75" spans="1:8" ht="15" customHeight="1">
      <c r="A75" s="27">
        <v>14</v>
      </c>
      <c r="B75" s="27" t="s">
        <v>24</v>
      </c>
      <c r="C75" s="55" t="s">
        <v>74</v>
      </c>
      <c r="D75" s="28">
        <f>SUM('Jason Rasnake'!K11)</f>
        <v>6</v>
      </c>
      <c r="E75" s="28">
        <f>SUM('Jason Rasnake'!L11)</f>
        <v>1156</v>
      </c>
      <c r="F75" s="29">
        <f>SUM('Jason Rasnake'!M11)</f>
        <v>192.66666666666666</v>
      </c>
      <c r="G75" s="28">
        <f>SUM('Jason Rasnake'!N11)</f>
        <v>4</v>
      </c>
      <c r="H75" s="29">
        <f>SUM('Jason Rasnake'!O11)</f>
        <v>196.66666666666666</v>
      </c>
    </row>
    <row r="76" spans="1:8" ht="15" customHeight="1">
      <c r="A76" s="27">
        <v>15</v>
      </c>
      <c r="B76" s="27" t="s">
        <v>24</v>
      </c>
      <c r="C76" s="46" t="s">
        <v>60</v>
      </c>
      <c r="D76" s="31">
        <f>SUM('Billy Crawford'!K4)</f>
        <v>6</v>
      </c>
      <c r="E76" s="31">
        <f>SUM('Billy Crawford'!L4)</f>
        <v>1154</v>
      </c>
      <c r="F76" s="32">
        <f>SUM('Billy Crawford'!M4)</f>
        <v>192.33333333333334</v>
      </c>
      <c r="G76" s="31">
        <f>SUM('Billy Crawford'!N4)</f>
        <v>4</v>
      </c>
      <c r="H76" s="32">
        <f>SUM('Billy Crawford'!O4)</f>
        <v>196.33333333333334</v>
      </c>
    </row>
    <row r="77" spans="1:8" ht="15" customHeight="1">
      <c r="A77" s="27">
        <v>16</v>
      </c>
      <c r="B77" s="27" t="s">
        <v>24</v>
      </c>
      <c r="C77" s="35" t="s">
        <v>82</v>
      </c>
      <c r="D77" s="31">
        <f>SUM('Drew Jackson'!K4)</f>
        <v>3</v>
      </c>
      <c r="E77" s="31">
        <f>SUM('Drew Jackson'!L4)</f>
        <v>568.00099999999998</v>
      </c>
      <c r="F77" s="32">
        <f>SUM('Drew Jackson'!M4)</f>
        <v>189.33366666666666</v>
      </c>
      <c r="G77" s="31">
        <f>SUM('Drew Jackson'!N4)</f>
        <v>3</v>
      </c>
      <c r="H77" s="32">
        <f>SUM('Drew Jackson'!O4)</f>
        <v>192.33366666666666</v>
      </c>
    </row>
    <row r="78" spans="1:8" ht="15" customHeight="1">
      <c r="A78" s="27">
        <v>17</v>
      </c>
      <c r="B78" s="27" t="s">
        <v>24</v>
      </c>
      <c r="C78" s="35" t="s">
        <v>129</v>
      </c>
      <c r="D78" s="31">
        <f>SUM('Russ Pope'!K4)</f>
        <v>5</v>
      </c>
      <c r="E78" s="31">
        <f>SUM('Russ Pope'!L4)</f>
        <v>916</v>
      </c>
      <c r="F78" s="32">
        <f>SUM('Russ Pope'!M4)</f>
        <v>183.2</v>
      </c>
      <c r="G78" s="31">
        <f>SUM('Russ Pope'!N4)</f>
        <v>3</v>
      </c>
      <c r="H78" s="32">
        <f>SUM('Russ Pope'!O4)</f>
        <v>186.2</v>
      </c>
    </row>
    <row r="79" spans="1:8" ht="15" customHeight="1">
      <c r="A79" s="27">
        <v>18</v>
      </c>
      <c r="B79" s="27" t="s">
        <v>24</v>
      </c>
      <c r="C79" s="35" t="s">
        <v>57</v>
      </c>
      <c r="D79" s="31">
        <f>SUM('Steve Larson'!K4)</f>
        <v>3</v>
      </c>
      <c r="E79" s="31">
        <f>SUM('Steve Larson'!L4)</f>
        <v>547</v>
      </c>
      <c r="F79" s="32">
        <f>SUM('Steve Larson'!M4)</f>
        <v>182.33333333333334</v>
      </c>
      <c r="G79" s="31">
        <f>SUM('Steve Larson'!N4)</f>
        <v>3</v>
      </c>
      <c r="H79" s="32">
        <f>SUM('Steve Larson'!O4)</f>
        <v>185.33333333333334</v>
      </c>
    </row>
    <row r="80" spans="1:8" ht="15" customHeight="1">
      <c r="A80" s="27">
        <v>19</v>
      </c>
      <c r="B80" s="27" t="s">
        <v>24</v>
      </c>
      <c r="C80" s="35" t="s">
        <v>122</v>
      </c>
      <c r="D80" s="31">
        <f>SUM('Stephen Rorer'!K4)</f>
        <v>6</v>
      </c>
      <c r="E80" s="31">
        <f>SUM('Stephen Rorer'!L4)</f>
        <v>940</v>
      </c>
      <c r="F80" s="32">
        <f>SUM('Stephen Rorer'!M4)</f>
        <v>156.66666666666666</v>
      </c>
      <c r="G80" s="31">
        <f>SUM('Stephen Rorer'!N4)</f>
        <v>4</v>
      </c>
      <c r="H80" s="32">
        <f>SUM('Stephen Rorer'!O4)</f>
        <v>160.66666666666666</v>
      </c>
    </row>
    <row r="81" spans="1:8" ht="15" customHeight="1">
      <c r="B81" s="27"/>
    </row>
    <row r="82" spans="1:8">
      <c r="A82" s="9"/>
      <c r="B82" s="9"/>
      <c r="C82" s="25"/>
      <c r="D82" s="9"/>
      <c r="E82" s="37"/>
      <c r="F82" s="13"/>
      <c r="G82" s="9"/>
      <c r="H82" s="13"/>
    </row>
    <row r="83" spans="1:8" ht="28.5">
      <c r="A83" s="59" t="s">
        <v>29</v>
      </c>
      <c r="B83" s="61"/>
      <c r="C83" s="61"/>
      <c r="D83" s="61"/>
      <c r="E83" s="61"/>
      <c r="F83" s="61"/>
      <c r="G83" s="61"/>
      <c r="H83" s="61"/>
    </row>
    <row r="84" spans="1:8" ht="18.75">
      <c r="A84" s="9"/>
      <c r="B84" s="9"/>
      <c r="C84" s="25"/>
      <c r="D84" s="12" t="s">
        <v>40</v>
      </c>
      <c r="E84" s="37"/>
      <c r="F84" s="13"/>
      <c r="G84" s="9"/>
      <c r="H84" s="13"/>
    </row>
    <row r="85" spans="1:8">
      <c r="A85" s="9"/>
      <c r="B85" s="9"/>
      <c r="C85" s="25"/>
      <c r="D85" s="9"/>
      <c r="E85" s="37"/>
      <c r="F85" s="13"/>
      <c r="G85" s="9"/>
      <c r="H85" s="13"/>
    </row>
    <row r="86" spans="1:8" s="51" customFormat="1" ht="15" customHeight="1">
      <c r="A86" s="47" t="s">
        <v>0</v>
      </c>
      <c r="B86" s="47" t="s">
        <v>1</v>
      </c>
      <c r="C86" s="52" t="s">
        <v>2</v>
      </c>
      <c r="D86" s="52" t="s">
        <v>20</v>
      </c>
      <c r="E86" s="53" t="s">
        <v>16</v>
      </c>
      <c r="F86" s="54" t="s">
        <v>17</v>
      </c>
      <c r="G86" s="52" t="s">
        <v>14</v>
      </c>
      <c r="H86" s="54" t="s">
        <v>18</v>
      </c>
    </row>
    <row r="87" spans="1:8">
      <c r="A87" s="27">
        <v>1</v>
      </c>
      <c r="B87" s="27" t="s">
        <v>25</v>
      </c>
      <c r="C87" s="33" t="s">
        <v>38</v>
      </c>
      <c r="D87" s="28">
        <f>SUM('Tom Tignor'!K15)</f>
        <v>52</v>
      </c>
      <c r="E87" s="28">
        <f>SUM('Tom Tignor'!L15)</f>
        <v>10164.001</v>
      </c>
      <c r="F87" s="29">
        <f>SUM('Tom Tignor'!M15)</f>
        <v>195.46155769230771</v>
      </c>
      <c r="G87" s="28">
        <f>SUM('Tom Tignor'!N15)</f>
        <v>107</v>
      </c>
      <c r="H87" s="29">
        <f>SUM('Tom Tignor'!O15)</f>
        <v>302.46155769230768</v>
      </c>
    </row>
    <row r="88" spans="1:8">
      <c r="A88" s="27">
        <v>2</v>
      </c>
      <c r="B88" s="27" t="s">
        <v>25</v>
      </c>
      <c r="C88" s="33" t="s">
        <v>37</v>
      </c>
      <c r="D88" s="28">
        <f>SUM('Stanley Canter'!K8)</f>
        <v>24</v>
      </c>
      <c r="E88" s="28">
        <f>SUM('Stanley Canter'!L8)</f>
        <v>4709.0010000000002</v>
      </c>
      <c r="F88" s="29">
        <f>SUM('Stanley Canter'!M8)</f>
        <v>196.20837500000002</v>
      </c>
      <c r="G88" s="28">
        <f>SUM('Stanley Canter'!N8)</f>
        <v>51</v>
      </c>
      <c r="H88" s="29">
        <f>SUM('Stanley Canter'!O8)</f>
        <v>247.20837500000002</v>
      </c>
    </row>
    <row r="89" spans="1:8">
      <c r="A89" s="27">
        <v>3</v>
      </c>
      <c r="B89" s="27" t="s">
        <v>25</v>
      </c>
      <c r="C89" s="35" t="s">
        <v>35</v>
      </c>
      <c r="D89" s="31">
        <f>SUM('Cody Dockery'!K16)</f>
        <v>27</v>
      </c>
      <c r="E89" s="31">
        <f>SUM('Cody Dockery'!L16)</f>
        <v>5251.0010000000002</v>
      </c>
      <c r="F89" s="32">
        <f>SUM('Cody Dockery'!M16)</f>
        <v>194.48151851851853</v>
      </c>
      <c r="G89" s="31">
        <f>SUM('Cody Dockery'!N16)</f>
        <v>50</v>
      </c>
      <c r="H89" s="32">
        <f>SUM('Cody Dockery'!O16)</f>
        <v>244.48151851851853</v>
      </c>
    </row>
    <row r="90" spans="1:8">
      <c r="A90" s="39"/>
      <c r="B90" s="39"/>
      <c r="C90" s="43"/>
      <c r="D90" s="44"/>
      <c r="E90" s="44"/>
      <c r="F90" s="45"/>
      <c r="G90" s="44"/>
      <c r="H90" s="45"/>
    </row>
    <row r="91" spans="1:8">
      <c r="A91" s="27">
        <v>4</v>
      </c>
      <c r="B91" s="27" t="s">
        <v>25</v>
      </c>
      <c r="C91" s="35" t="s">
        <v>44</v>
      </c>
      <c r="D91" s="31">
        <f>SUM('Jeff Kite'!K13)</f>
        <v>17</v>
      </c>
      <c r="E91" s="31">
        <f>SUM('Jeff Kite'!L13)</f>
        <v>3300.002</v>
      </c>
      <c r="F91" s="32">
        <f>SUM('Jeff Kite'!M13)</f>
        <v>194.11776470588234</v>
      </c>
      <c r="G91" s="31">
        <f>SUM('Jeff Kite'!N13)</f>
        <v>44</v>
      </c>
      <c r="H91" s="32">
        <f>SUM('Jeff Kite'!O13)</f>
        <v>238.11776470588234</v>
      </c>
    </row>
    <row r="92" spans="1:8">
      <c r="A92" s="27">
        <v>5</v>
      </c>
      <c r="B92" s="27" t="s">
        <v>25</v>
      </c>
      <c r="C92" s="33" t="s">
        <v>39</v>
      </c>
      <c r="D92" s="28">
        <f>SUM('David Jennings'!K5)</f>
        <v>8</v>
      </c>
      <c r="E92" s="28">
        <f>SUM('David Jennings'!L5)</f>
        <v>1561</v>
      </c>
      <c r="F92" s="29">
        <f>SUM('David Jennings'!M5)</f>
        <v>195.125</v>
      </c>
      <c r="G92" s="28">
        <f>SUM('David Jennings'!N5)</f>
        <v>10</v>
      </c>
      <c r="H92" s="29">
        <f>SUM('David Jennings'!O5)</f>
        <v>205.125</v>
      </c>
    </row>
    <row r="93" spans="1:8">
      <c r="A93" s="27">
        <v>6</v>
      </c>
      <c r="B93" s="27" t="s">
        <v>25</v>
      </c>
      <c r="C93" s="35" t="s">
        <v>34</v>
      </c>
      <c r="D93" s="31">
        <f>SUM('Shawn Hudson'!K13)</f>
        <v>5</v>
      </c>
      <c r="E93" s="31">
        <f>SUM('Shawn Hudson'!L13)</f>
        <v>963</v>
      </c>
      <c r="F93" s="32">
        <f>SUM('Shawn Hudson'!M13)</f>
        <v>192.6</v>
      </c>
      <c r="G93" s="31">
        <f>SUM('Shawn Hudson'!N13)</f>
        <v>5</v>
      </c>
      <c r="H93" s="32">
        <f>SUM('Shawn Hudson'!O13)</f>
        <v>197.6</v>
      </c>
    </row>
    <row r="94" spans="1:8">
      <c r="A94" s="27">
        <v>7</v>
      </c>
      <c r="B94" s="27" t="s">
        <v>25</v>
      </c>
      <c r="C94" s="35" t="s">
        <v>33</v>
      </c>
      <c r="D94" s="28">
        <f>SUM('Matthew Tignor'!K11)</f>
        <v>3</v>
      </c>
      <c r="E94" s="28">
        <f>SUM('Matthew Tignor'!L11)</f>
        <v>573</v>
      </c>
      <c r="F94" s="29">
        <f>SUM('Matthew Tignor'!M11)</f>
        <v>191</v>
      </c>
      <c r="G94" s="28">
        <f>SUM('Matthew Tignor'!N11)</f>
        <v>4</v>
      </c>
      <c r="H94" s="29">
        <f>SUM('Matthew Tignor'!O11)</f>
        <v>195</v>
      </c>
    </row>
    <row r="96" spans="1:8">
      <c r="A96" s="9"/>
      <c r="B96" s="9"/>
      <c r="C96" s="25"/>
      <c r="D96" s="9"/>
      <c r="E96" s="37"/>
      <c r="F96" s="13"/>
      <c r="G96" s="9"/>
      <c r="H96" s="13"/>
    </row>
    <row r="97" spans="1:8" ht="28.5">
      <c r="A97" s="59" t="s">
        <v>30</v>
      </c>
      <c r="B97" s="61"/>
      <c r="C97" s="61"/>
      <c r="D97" s="61"/>
      <c r="E97" s="61"/>
      <c r="F97" s="61"/>
      <c r="G97" s="61"/>
      <c r="H97" s="61"/>
    </row>
    <row r="98" spans="1:8" ht="18.75">
      <c r="A98" s="9"/>
      <c r="B98" s="9"/>
      <c r="C98" s="25"/>
      <c r="D98" s="12" t="s">
        <v>40</v>
      </c>
      <c r="E98" s="37"/>
      <c r="F98" s="13"/>
      <c r="G98" s="9"/>
      <c r="H98" s="13"/>
    </row>
    <row r="99" spans="1:8">
      <c r="A99" s="9"/>
      <c r="B99" s="9"/>
      <c r="C99" s="25"/>
      <c r="D99" s="9"/>
      <c r="E99" s="37"/>
      <c r="F99" s="13"/>
      <c r="G99" s="9"/>
      <c r="H99" s="13"/>
    </row>
    <row r="100" spans="1:8" s="51" customFormat="1" ht="15" customHeight="1">
      <c r="A100" s="47" t="s">
        <v>0</v>
      </c>
      <c r="B100" s="47" t="s">
        <v>1</v>
      </c>
      <c r="C100" s="52" t="s">
        <v>2</v>
      </c>
      <c r="D100" s="52" t="s">
        <v>20</v>
      </c>
      <c r="E100" s="53" t="s">
        <v>16</v>
      </c>
      <c r="F100" s="54" t="s">
        <v>17</v>
      </c>
      <c r="G100" s="52" t="s">
        <v>14</v>
      </c>
      <c r="H100" s="54" t="s">
        <v>18</v>
      </c>
    </row>
    <row r="101" spans="1:8">
      <c r="A101" s="27">
        <v>1</v>
      </c>
      <c r="B101" s="27" t="s">
        <v>26</v>
      </c>
      <c r="C101" s="33" t="s">
        <v>66</v>
      </c>
      <c r="D101" s="28">
        <f>SUM('Chuck Miller'!K5)</f>
        <v>11</v>
      </c>
      <c r="E101" s="28">
        <f>SUM('Chuck Miller'!L5)</f>
        <v>2090</v>
      </c>
      <c r="F101" s="29">
        <f>SUM('Chuck Miller'!M5)</f>
        <v>190</v>
      </c>
      <c r="G101" s="28">
        <f>SUM('Chuck Miller'!N5)</f>
        <v>39</v>
      </c>
      <c r="H101" s="29">
        <f>SUM('Chuck Miller'!O5)</f>
        <v>229</v>
      </c>
    </row>
    <row r="102" spans="1:8">
      <c r="A102" s="27">
        <v>2</v>
      </c>
      <c r="B102" s="27" t="s">
        <v>26</v>
      </c>
      <c r="C102" s="33" t="s">
        <v>58</v>
      </c>
      <c r="D102" s="28">
        <f>SUM('Dale Cauthen'!K4)</f>
        <v>3</v>
      </c>
      <c r="E102" s="28">
        <f>SUM('Dale Cauthen'!L4)</f>
        <v>543</v>
      </c>
      <c r="F102" s="29">
        <f>SUM('Dale Cauthen'!M4)</f>
        <v>181</v>
      </c>
      <c r="G102" s="28">
        <f>SUM('Dale Cauthen'!N4)</f>
        <v>5</v>
      </c>
      <c r="H102" s="29">
        <f>SUM('Dale Cauthen'!O4)</f>
        <v>186</v>
      </c>
    </row>
    <row r="103" spans="1:8">
      <c r="A103" s="27">
        <v>3</v>
      </c>
      <c r="B103" s="27" t="s">
        <v>26</v>
      </c>
      <c r="C103" s="33" t="s">
        <v>126</v>
      </c>
      <c r="D103" s="28">
        <f>SUM('Mike Rorer'!K4)</f>
        <v>6</v>
      </c>
      <c r="E103" s="28">
        <f>SUM('Mike Rorer'!L4)</f>
        <v>1048</v>
      </c>
      <c r="F103" s="29">
        <f>SUM('Mike Rorer'!M4)</f>
        <v>174.66666666666666</v>
      </c>
      <c r="G103" s="28">
        <f>SUM('Mike Rorer'!N4)</f>
        <v>8</v>
      </c>
      <c r="H103" s="29">
        <f>SUM('Mike Rorer'!O4)</f>
        <v>182.66666666666666</v>
      </c>
    </row>
    <row r="104" spans="1:8">
      <c r="A104" s="27">
        <v>4</v>
      </c>
      <c r="B104" s="27" t="s">
        <v>26</v>
      </c>
      <c r="C104" s="33" t="s">
        <v>45</v>
      </c>
      <c r="D104" s="28">
        <f>SUM('Steve Colley'!K4)</f>
        <v>3</v>
      </c>
      <c r="E104" s="28">
        <f>SUM('Steve Colley'!L4)</f>
        <v>519</v>
      </c>
      <c r="F104" s="29">
        <f>SUM('Steve Colley'!M4)</f>
        <v>173</v>
      </c>
      <c r="G104" s="28">
        <f>SUM('Steve Colley'!N4)</f>
        <v>5</v>
      </c>
      <c r="H104" s="29">
        <f>SUM('Steve Colley'!O4)</f>
        <v>178</v>
      </c>
    </row>
  </sheetData>
  <protectedRanges>
    <protectedRange sqref="C13 C87:C88 C90:C91" name="Range1"/>
    <protectedRange algorithmName="SHA-512" hashValue="ON39YdpmFHfN9f47KpiRvqrKx0V9+erV1CNkpWzYhW/Qyc6aT8rEyCrvauWSYGZK2ia3o7vd3akF07acHAFpOA==" saltValue="yVW9XmDwTqEnmpSGai0KYg==" spinCount="100000" sqref="C101:C104" name="Range1_5_1_1"/>
  </protectedRanges>
  <sortState xmlns:xlrd2="http://schemas.microsoft.com/office/spreadsheetml/2017/richdata2" ref="C66:H80">
    <sortCondition descending="1" ref="H65:H80"/>
  </sortState>
  <mergeCells count="4">
    <mergeCell ref="A2:H2"/>
    <mergeCell ref="A57:H57"/>
    <mergeCell ref="A83:H83"/>
    <mergeCell ref="A97:H97"/>
  </mergeCells>
  <hyperlinks>
    <hyperlink ref="C6" location="'Chuck Morrell'!A1" display="Freddy Geiselbreth" xr:uid="{DEB6884F-B091-4FD4-88A6-1BA6ECF504AD}"/>
    <hyperlink ref="C61" location="'Shawn Hudson'!A1" display="Randy Canter" xr:uid="{9C754958-4737-4289-A930-CBD735888B53}"/>
    <hyperlink ref="C88" location="'Stanley Canter'!A1" display="John Laseter" xr:uid="{97363679-9E89-4A36-AE97-A3E216540EEC}"/>
    <hyperlink ref="C104" location="'Steve Colley'!A1" display="Steve Colley" xr:uid="{B55916AB-9ABF-435A-8EDC-B8D5D882CC30}"/>
    <hyperlink ref="C16" location="'Matthew Tignor'!A1" display="Matthew Tignor" xr:uid="{EB5A2C32-146B-4702-AEA1-F16B1D91326C}"/>
    <hyperlink ref="C67" location="'Cody Dockery'!A1" display="Cody Dockery" xr:uid="{1FE52E15-19C5-429C-869B-59A54B60E49E}"/>
    <hyperlink ref="C87" location="'Tom Tignor'!A1" display="Tom Tignor" xr:uid="{39BD4F60-7950-4ED8-88B6-164A61486915}"/>
    <hyperlink ref="C92" location="'David Jennings'!A1" display="David Jennings" xr:uid="{BF0227EB-C080-4B47-B753-033363A89497}"/>
    <hyperlink ref="C7" location="'Claude Pennington'!A1" display="Claude Pennington" xr:uid="{B6F74EC9-3705-4C1C-B421-F0B853253A4A}"/>
    <hyperlink ref="C8" location="'Jay Boyd'!A1" display="Jay Boyd" xr:uid="{036FCAB6-DCC4-43E5-8B6F-629D861DC903}"/>
    <hyperlink ref="C68" location="'Rusty Little'!A1" display="Rusty Little" xr:uid="{74C4F767-D817-4E6A-8B0C-FA14E803D811}"/>
    <hyperlink ref="C70" location="'Jeff Kite'!A1" display="Jeff Kite" xr:uid="{F3B9DA21-E76F-4733-8C74-FB59D4C1E5C2}"/>
    <hyperlink ref="C66" location="'Steve Pennington'!A1" display="Steve Pennington" xr:uid="{88FAE5E5-077B-433A-A8C0-BC21CCA47F1A}"/>
    <hyperlink ref="C9" location="'Steve Pennington'!A1" display="Steve Pennington" xr:uid="{12977C22-B5BB-41B4-B8F1-9FE2C536F520}"/>
    <hyperlink ref="C14" location="'Bill Dooley'!A1" display="Bill Dooley" xr:uid="{08A776FB-E611-4F7F-9F46-91A504BB9F7E}"/>
    <hyperlink ref="C21" location="'Judy Gallion'!A1" display="Judy Gallion" xr:uid="{24FB52D3-AE8E-44D8-A15C-AE969FB4FCDA}"/>
    <hyperlink ref="C69" location="'Gary Gallion'!A1" display="Gary Gallion" xr:uid="{1DC97EA7-1BDF-4164-8F9C-0AE0F3ADCF07}"/>
    <hyperlink ref="C91" location="'Jeff Kite'!A1" display="Jeff Kite" xr:uid="{67613B2E-0D1A-4E09-A461-0824967250BC}"/>
    <hyperlink ref="C65" location="'Dale Taft'!A1" display="Dale Taft" xr:uid="{FC4F77C5-8C7B-4DC8-96A3-78536873C200}"/>
    <hyperlink ref="C73" location="'Jeff Rowe'!A1" display="Jeff Rowe" xr:uid="{42BC8FBD-E823-4D16-8D73-1668309FF5F5}"/>
    <hyperlink ref="C79" location="'Steve Larson'!A1" display="Steve Larson" xr:uid="{92EFBB11-9AED-46ED-8DDF-BDBA85EB4B93}"/>
    <hyperlink ref="C102" location="'Dale Cauthen'!A1" display="Dale Cauthen" xr:uid="{3AF4DD63-C9A1-49F6-8408-139D5DFC812C}"/>
    <hyperlink ref="C13" location="'Billy Miller'!A1" display="Billy Miller" xr:uid="{E5B02FC2-1395-48DA-BF6D-A833C69466A4}"/>
    <hyperlink ref="C71" location="'Joe Horner'!A1" display="Joe Horner" xr:uid="{539A2904-1041-4EE9-9E73-C50040514136}"/>
    <hyperlink ref="C76" location="'Billy Crawford'!A1" display="Billy Crawford" xr:uid="{41F7DD70-7C3E-4EAE-BD17-1AC2646BC5D8}"/>
    <hyperlink ref="C94" location="'Matthew Tignor'!A1" display="Matthew Tignor" xr:uid="{6752F61B-C125-4DE3-8AE8-466F92FA0641}"/>
    <hyperlink ref="C15" location="'Tony Rogers'!A1" display="Tony Rogers" xr:uid="{DEAEB55A-B6CF-4D47-B44D-D7366EF1EFF9}"/>
    <hyperlink ref="C93" location="'Shawn Hudson'!A1" display="Randy Canter" xr:uid="{5E111CF7-5635-47AB-942C-C46930EEEBF6}"/>
    <hyperlink ref="C54" location="'Danny Sissom'!A1" display="Danny Sissom" xr:uid="{964B07B8-F1BB-453D-9D81-28264B660A6D}"/>
    <hyperlink ref="C25" location="'Albert Behling'!A1" display="Albert Behling" xr:uid="{B0772935-D8C2-489E-8F74-6C4B5529DF8C}"/>
    <hyperlink ref="C53" location="'Kelly Marshall'!A1" display="Kelly Marshall" xr:uid="{333984BE-B5B8-46FA-B583-65A677081E11}"/>
    <hyperlink ref="C101" location="'Chuck Miller'!A1" display="Chuck Miller" xr:uid="{26CC0465-56AA-4782-9F37-4DF875649586}"/>
    <hyperlink ref="C35" location="'Bob Barnhart'!A1" display="Bob Barnhart" xr:uid="{88330373-5CDB-4EBE-A0CB-3B494459E97A}"/>
    <hyperlink ref="C43" location="'Bob Harless'!A1" display="Bob Harless" xr:uid="{A31DBFF5-60C6-412E-9DAA-70F0CDF978A4}"/>
    <hyperlink ref="C22" location="'Brian Gilliand'!A1" display="Brian Gilliand" xr:uid="{1628A328-2DB9-49A3-8CE7-9C7214607E72}"/>
    <hyperlink ref="C52" location="'Brian Hagerty'!A1" display="Brian Hagerty" xr:uid="{22836D72-891F-4B8C-81A1-5B169D071628}"/>
    <hyperlink ref="C23" location="'Bruce Cameron'!A1" display="Bruce Cameron" xr:uid="{727796C6-A0FF-4445-AE96-E51A94691B3F}"/>
    <hyperlink ref="C45" location="'Howard Ary'!A1" display="Howard Ary" xr:uid="{C15A06E8-46DC-4454-8E73-23247EBDCDF0}"/>
    <hyperlink ref="C46" location="'Jason Pickens'!A1" display="Jason Pickens" xr:uid="{57101652-9291-4403-9549-9EDEA4BF4A06}"/>
    <hyperlink ref="C44" location="'Jason Rasnake'!A1" display="Jason Rasnake" xr:uid="{3C70F5ED-42C7-4675-AB39-E8C2FEB9777F}"/>
    <hyperlink ref="C26" location="'Jeremiah Mohr'!A1" display="Jeremiah Mohr" xr:uid="{D8416F79-2869-4F73-A439-74F0B5D0F3E7}"/>
    <hyperlink ref="C19" location="'Jerry Graves'!A1" display="Jerry Graves" xr:uid="{5A17F716-3E34-4A9D-8895-C51994EC87A9}"/>
    <hyperlink ref="C20" location="'Ken Mix'!A1" display="Ken Mix" xr:uid="{9E7D780D-8F2F-4D1C-BDD1-F862B976D5FD}"/>
    <hyperlink ref="C36" location="'Kenny Jones'!A1" display="Kenny Jones" xr:uid="{D366865B-3253-4BB2-BA53-4E843365B039}"/>
    <hyperlink ref="C37" location="'Mike Spence'!A1" display="Mike Spence" xr:uid="{C0EB3891-7AF3-42E2-A533-5F7E48B3AE51}"/>
    <hyperlink ref="C47" location="'Travis Beasley'!A1" display="Travis Beasley" xr:uid="{3DDB8AD0-4F29-4D47-9437-84B81F2546E5}"/>
    <hyperlink ref="C10" location="'Stanley Canter'!A1" display="John Laseter" xr:uid="{FA6894FA-D35D-44D1-BD91-7563C5FF29E1}"/>
    <hyperlink ref="C77" location="'Drew Jackson'!A1" display="Drew Jackson" xr:uid="{02D470BE-276A-4B04-AE5C-B392387CDE21}"/>
    <hyperlink ref="C51" location="'Jon Griffin'!A1" display="Jon Griffin" xr:uid="{931F2FFF-7E0D-4825-BF4C-5C7F65705FC4}"/>
    <hyperlink ref="C63" location="'Jim Parnell'!A1" display="Jim Parnell" xr:uid="{D65ED089-4BCB-4C56-8089-AD9B8B41A6CF}"/>
    <hyperlink ref="C24" location="'Gary Gallion'!A1" display="Gary Gallion" xr:uid="{BBF55055-010C-4EAE-A248-475D0CB9C47F}"/>
    <hyperlink ref="C27" location="'David Book'!A1" display="David Book" xr:uid="{5AA46774-AC66-4B14-B1A3-4078BDC5A9A9}"/>
    <hyperlink ref="C29" location="'Tom Cole'!A1" display="Tom Cole" xr:uid="{85E197C9-5BEE-4819-811A-C0E545A38F95}"/>
    <hyperlink ref="C30" location="'Roger Beckner'!A1" display="Roger Beckner" xr:uid="{AF31C67C-71CC-4000-9CDB-1E6BFEAC684A}"/>
    <hyperlink ref="C31" location="'Greg George'!A1" display="Greg George" xr:uid="{19820695-3D76-4225-9ACC-337BB2CFD2AF}"/>
    <hyperlink ref="C17" location="'Adam Utzinger'!A1" display="Adam Utzinger" xr:uid="{CF218180-F0A6-4851-8680-0775AF350A03}"/>
    <hyperlink ref="C32" location="'Craig Bailey'!A1" display="Craig Bailey" xr:uid="{3646E014-4C44-468B-8B6B-BF50CA0ED16D}"/>
    <hyperlink ref="C18" location="'Emily Frymier'!A1" display="Emily Frymier" xr:uid="{1B117279-D59B-4F64-9D90-674B0748B3B7}"/>
    <hyperlink ref="C33" location="'Jason Frymier'!A1" display="Jason Frymier" xr:uid="{DC14F563-6417-4766-B659-4FA1321121B8}"/>
    <hyperlink ref="C34" location="'Joe Graig'!A1" display="Joe Craig" xr:uid="{8D39BEF9-EBE2-45D8-A6A2-38093C4CB798}"/>
    <hyperlink ref="C38" location="'Greg Steen'!A1" display="Greg Steen" xr:uid="{230C4C3A-85D7-4B40-99BF-929137263C6E}"/>
    <hyperlink ref="C39" location="'Evan Stapleton'!A1" display="Evan Stapleton" xr:uid="{552E1CCA-F9EA-44A6-9AF5-4F52FAA3448B}"/>
    <hyperlink ref="C40" location="'Mary Webb'!A1" display="Mary Webb" xr:uid="{D748C6B0-63AC-4FF6-8B8F-53C44ADC3307}"/>
    <hyperlink ref="C28" location="'George Atkins'!A1" display="George Atkins" xr:uid="{35756890-8BCD-4F9F-887E-54ADDD569073}"/>
    <hyperlink ref="C41" location="'John Prince'!A1" display="John Prince" xr:uid="{760EA029-3FD1-4D0A-8309-9F4C4718DDB1}"/>
    <hyperlink ref="C42" location="'Ralph Van Horn'!A1" display="Ralph Van Horn" xr:uid="{4CBDEB79-E80F-405F-A4CC-6D6C4026AF5F}"/>
    <hyperlink ref="C48" location="'Randy Brown'!A1" display="Randy Brown" xr:uid="{907D6A81-5858-4B20-8599-53EF8C19DBEA}"/>
    <hyperlink ref="C49" location="'Bill Shaver'!A1" display="Bill Shaver" xr:uid="{456F73B1-8675-40A3-8FA3-0A9A6B1CFFB1}"/>
    <hyperlink ref="C62" location="'Jon Griffin'!A1" display="Jon Griffin" xr:uid="{FBCFC7F6-9CB4-46BA-AFBF-1917AFE1BD69}"/>
    <hyperlink ref="C74" location="'Adam Utzinger'!A1" display="Adam Utzinger" xr:uid="{002AA51A-0147-4927-8DBA-37CA2EC39BB1}"/>
    <hyperlink ref="C72" location="'Greg George'!A1" display="Greg George" xr:uid="{975E8894-3940-4575-ACE0-45CB6E373996}"/>
    <hyperlink ref="C75" location="'Jason Rasnake'!A1" display="Jason Rasnake" xr:uid="{ECCC31C2-3DB3-4AF7-9537-6C0445364049}"/>
    <hyperlink ref="C80" location="'Stephen Rorer'!A1" display="Stephen Rorer" xr:uid="{9F53AAFF-FA3E-4E55-A1D4-16B5E3F66EAB}"/>
    <hyperlink ref="C103" location="'Mike Rorer'!A1" display="Mike Rorer" xr:uid="{C16CCAEF-7CD9-48C2-8664-CA746359EB1F}"/>
    <hyperlink ref="C50" location="'Dale Taft'!A1" display="Dale Taft" xr:uid="{47051AEA-7A01-49AD-9093-5A5373B0E281}"/>
    <hyperlink ref="C89" location="'Cody Dockery'!A1" display="Cody Dockery" xr:uid="{CCB9189B-0355-4F8F-9129-6984CDFF7A6F}"/>
    <hyperlink ref="C11" location="'Don Kowalsky'!A1" display="Don Kowalsky" xr:uid="{34C845B1-863C-43A2-9ACE-84D62C9341B2}"/>
    <hyperlink ref="C78" location="'Russ Pope'!A1" display="Russ Pope" xr:uid="{B90AB4E8-F7BD-4F01-A768-55D882BA868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4E9D5-BACD-4C6E-B17D-DE09544B1BE8}">
  <dimension ref="A1:Q4"/>
  <sheetViews>
    <sheetView workbookViewId="0">
      <selection activeCell="Q1" sqref="Q1"/>
    </sheetView>
  </sheetViews>
  <sheetFormatPr defaultRowHeight="15"/>
  <cols>
    <col min="1" max="1" width="18" customWidth="1"/>
    <col min="2" max="2" width="18.42578125" bestFit="1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23</v>
      </c>
      <c r="B2" s="24" t="s">
        <v>81</v>
      </c>
      <c r="C2" s="16">
        <v>45606</v>
      </c>
      <c r="D2" s="23" t="s">
        <v>46</v>
      </c>
      <c r="E2" s="17">
        <v>199.001</v>
      </c>
      <c r="F2" s="34">
        <v>200</v>
      </c>
      <c r="G2" s="17"/>
      <c r="H2" s="17"/>
      <c r="I2" s="17"/>
      <c r="J2" s="17"/>
      <c r="K2" s="18">
        <v>2</v>
      </c>
      <c r="L2" s="18">
        <v>399.00099999999998</v>
      </c>
      <c r="M2" s="19">
        <v>199.50049999999999</v>
      </c>
      <c r="N2" s="20">
        <v>4</v>
      </c>
      <c r="O2" s="21">
        <v>203.50049999999999</v>
      </c>
    </row>
    <row r="4" spans="1:17">
      <c r="K4" s="7">
        <f>SUM(K2:K3)</f>
        <v>2</v>
      </c>
      <c r="L4" s="7">
        <f>SUM(L2:L3)</f>
        <v>399.00099999999998</v>
      </c>
      <c r="M4" s="11">
        <f>SUM(L4/K4)</f>
        <v>199.50049999999999</v>
      </c>
      <c r="N4" s="7">
        <f>SUM(N2:N3)</f>
        <v>4</v>
      </c>
      <c r="O4" s="11">
        <f>SUM(M4+N4)</f>
        <v>203.50049999999999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2:C2" name="Range1_2"/>
    <protectedRange algorithmName="SHA-512" hashValue="ON39YdpmFHfN9f47KpiRvqrKx0V9+erV1CNkpWzYhW/Qyc6aT8rEyCrvauWSYGZK2ia3o7vd3akF07acHAFpOA==" saltValue="yVW9XmDwTqEnmpSGai0KYg==" spinCount="100000" sqref="H2:J2" name="Range1_3_1"/>
    <protectedRange algorithmName="SHA-512" hashValue="ON39YdpmFHfN9f47KpiRvqrKx0V9+erV1CNkpWzYhW/Qyc6aT8rEyCrvauWSYGZK2ia3o7vd3akF07acHAFpOA==" saltValue="yVW9XmDwTqEnmpSGai0KYg==" spinCount="100000" sqref="E2:G2" name="Range1_3_1_5"/>
  </protectedRanges>
  <dataValidations count="1">
    <dataValidation type="list" allowBlank="1" showInputMessage="1" showErrorMessage="1" sqref="B1" xr:uid="{36898697-62FF-43A8-956C-41AAD50717FF}"/>
  </dataValidations>
  <hyperlinks>
    <hyperlink ref="Q1" location="'Virginia Adult Rankings 2024'!A1" display="Back to Ranking" xr:uid="{76191F38-6059-43C4-8DB5-EF945133DAFE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01001-00C8-4D53-B9A0-D96658BC11A5}">
  <dimension ref="A1:Q4"/>
  <sheetViews>
    <sheetView workbookViewId="0">
      <selection activeCell="Q1" sqref="Q1"/>
    </sheetView>
  </sheetViews>
  <sheetFormatPr defaultRowHeight="15"/>
  <cols>
    <col min="1" max="1" width="18" customWidth="1"/>
    <col min="2" max="2" width="18.42578125" bestFit="1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23</v>
      </c>
      <c r="B2" s="24" t="s">
        <v>70</v>
      </c>
      <c r="C2" s="16">
        <v>45606</v>
      </c>
      <c r="D2" s="23" t="s">
        <v>46</v>
      </c>
      <c r="E2" s="17">
        <v>196</v>
      </c>
      <c r="F2" s="17">
        <v>196</v>
      </c>
      <c r="G2" s="17"/>
      <c r="H2" s="17"/>
      <c r="I2" s="17"/>
      <c r="J2" s="17"/>
      <c r="K2" s="18">
        <v>2</v>
      </c>
      <c r="L2" s="18">
        <v>392</v>
      </c>
      <c r="M2" s="19">
        <v>196</v>
      </c>
      <c r="N2" s="20">
        <v>2</v>
      </c>
      <c r="O2" s="21">
        <v>198</v>
      </c>
    </row>
    <row r="4" spans="1:17">
      <c r="K4" s="7">
        <f>SUM(K2:K3)</f>
        <v>2</v>
      </c>
      <c r="L4" s="7">
        <f>SUM(L2:L3)</f>
        <v>392</v>
      </c>
      <c r="M4" s="11">
        <f>SUM(L4/K4)</f>
        <v>196</v>
      </c>
      <c r="N4" s="7">
        <f>SUM(N2:N3)</f>
        <v>2</v>
      </c>
      <c r="O4" s="11">
        <f>SUM(M4+N4)</f>
        <v>198</v>
      </c>
    </row>
  </sheetData>
  <protectedRanges>
    <protectedRange algorithmName="SHA-512" hashValue="ON39YdpmFHfN9f47KpiRvqrKx0V9+erV1CNkpWzYhW/Qyc6aT8rEyCrvauWSYGZK2ia3o7vd3akF07acHAFpOA==" saltValue="yVW9XmDwTqEnmpSGai0KYg==" spinCount="100000" sqref="B2:C2" name="Range1_2"/>
    <protectedRange algorithmName="SHA-512" hashValue="ON39YdpmFHfN9f47KpiRvqrKx0V9+erV1CNkpWzYhW/Qyc6aT8rEyCrvauWSYGZK2ia3o7vd3akF07acHAFpOA==" saltValue="yVW9XmDwTqEnmpSGai0KYg==" spinCount="100000" sqref="H2:J2" name="Range1_3_1"/>
    <protectedRange algorithmName="SHA-512" hashValue="ON39YdpmFHfN9f47KpiRvqrKx0V9+erV1CNkpWzYhW/Qyc6aT8rEyCrvauWSYGZK2ia3o7vd3akF07acHAFpOA==" saltValue="yVW9XmDwTqEnmpSGai0KYg==" spinCount="100000" sqref="E2:G2" name="Range1_3_1_5"/>
  </protectedRanges>
  <dataValidations count="1">
    <dataValidation type="list" allowBlank="1" showInputMessage="1" showErrorMessage="1" sqref="B1" xr:uid="{DCBC935C-11A4-4749-A4F3-796EA4ED4A89}"/>
  </dataValidations>
  <hyperlinks>
    <hyperlink ref="Q1" location="'Virginia Adult Rankings 2024'!A1" display="Back to Ranking" xr:uid="{915C7FEF-2E0F-4FD8-BE32-3426DC5BC8D1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FAA45-3FD2-4453-B3DA-CCDA999597E6}">
  <dimension ref="A1:Q5"/>
  <sheetViews>
    <sheetView workbookViewId="0">
      <selection activeCell="Q1" sqref="Q1"/>
    </sheetView>
  </sheetViews>
  <sheetFormatPr defaultRowHeight="15"/>
  <cols>
    <col min="1" max="1" width="18" customWidth="1"/>
    <col min="2" max="2" width="18.42578125" bestFit="1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23</v>
      </c>
      <c r="B2" s="24" t="s">
        <v>71</v>
      </c>
      <c r="C2" s="16">
        <v>45606</v>
      </c>
      <c r="D2" s="23" t="s">
        <v>46</v>
      </c>
      <c r="E2" s="17">
        <v>196</v>
      </c>
      <c r="F2" s="17">
        <v>196</v>
      </c>
      <c r="G2" s="17"/>
      <c r="H2" s="17"/>
      <c r="I2" s="17"/>
      <c r="J2" s="17"/>
      <c r="K2" s="18">
        <v>2</v>
      </c>
      <c r="L2" s="18">
        <v>392</v>
      </c>
      <c r="M2" s="19">
        <v>196</v>
      </c>
      <c r="N2" s="20">
        <v>2</v>
      </c>
      <c r="O2" s="21">
        <v>198</v>
      </c>
    </row>
    <row r="3" spans="1:17">
      <c r="A3" s="15" t="s">
        <v>23</v>
      </c>
      <c r="B3" s="24" t="s">
        <v>71</v>
      </c>
      <c r="C3" s="16">
        <v>45633</v>
      </c>
      <c r="D3" s="23" t="s">
        <v>32</v>
      </c>
      <c r="E3" s="17">
        <v>197</v>
      </c>
      <c r="F3" s="17">
        <v>197</v>
      </c>
      <c r="G3" s="17">
        <v>198</v>
      </c>
      <c r="H3" s="34">
        <v>200</v>
      </c>
      <c r="I3" s="17">
        <v>198</v>
      </c>
      <c r="J3" s="17">
        <v>196</v>
      </c>
      <c r="K3" s="18">
        <v>6</v>
      </c>
      <c r="L3" s="18">
        <v>1186</v>
      </c>
      <c r="M3" s="19">
        <v>197.66666666666666</v>
      </c>
      <c r="N3" s="20">
        <v>4</v>
      </c>
      <c r="O3" s="21">
        <v>201.66666666666666</v>
      </c>
    </row>
    <row r="5" spans="1:17">
      <c r="K5" s="7">
        <f>SUM(K2:K4)</f>
        <v>8</v>
      </c>
      <c r="L5" s="7">
        <f>SUM(L2:L4)</f>
        <v>1578</v>
      </c>
      <c r="M5" s="11">
        <f>SUM(L5/K5)</f>
        <v>197.25</v>
      </c>
      <c r="N5" s="7">
        <f>SUM(N2:N4)</f>
        <v>6</v>
      </c>
      <c r="O5" s="11">
        <f>SUM(M5+N5)</f>
        <v>203.25</v>
      </c>
    </row>
  </sheetData>
  <protectedRanges>
    <protectedRange algorithmName="SHA-512" hashValue="ON39YdpmFHfN9f47KpiRvqrKx0V9+erV1CNkpWzYhW/Qyc6aT8rEyCrvauWSYGZK2ia3o7vd3akF07acHAFpOA==" saltValue="yVW9XmDwTqEnmpSGai0KYg==" spinCount="100000" sqref="B2:C2 B3" name="Range1_2"/>
    <protectedRange algorithmName="SHA-512" hashValue="ON39YdpmFHfN9f47KpiRvqrKx0V9+erV1CNkpWzYhW/Qyc6aT8rEyCrvauWSYGZK2ia3o7vd3akF07acHAFpOA==" saltValue="yVW9XmDwTqEnmpSGai0KYg==" spinCount="100000" sqref="H2:J2" name="Range1_3_1"/>
    <protectedRange algorithmName="SHA-512" hashValue="ON39YdpmFHfN9f47KpiRvqrKx0V9+erV1CNkpWzYhW/Qyc6aT8rEyCrvauWSYGZK2ia3o7vd3akF07acHAFpOA==" saltValue="yVW9XmDwTqEnmpSGai0KYg==" spinCount="100000" sqref="E2:G2" name="Range1_3_1_5"/>
  </protectedRanges>
  <dataValidations count="1">
    <dataValidation type="list" allowBlank="1" showInputMessage="1" showErrorMessage="1" sqref="B1" xr:uid="{90BC2DD3-1BF2-4831-8F2D-6CA695B408E8}"/>
  </dataValidations>
  <hyperlinks>
    <hyperlink ref="Q1" location="'Virginia Adult Rankings 2024'!A1" display="Back to Ranking" xr:uid="{9A77F725-59CB-4BAC-8272-14D4A21F93C6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24070-BBFF-466D-92BA-014B5BF3BC27}">
  <dimension ref="A1:Q5"/>
  <sheetViews>
    <sheetView workbookViewId="0">
      <selection activeCell="Q1" sqref="Q1"/>
    </sheetView>
  </sheetViews>
  <sheetFormatPr defaultRowHeight="15"/>
  <cols>
    <col min="1" max="1" width="16.85546875" bestFit="1" customWidth="1"/>
    <col min="2" max="2" width="17.28515625" bestFit="1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26</v>
      </c>
      <c r="B2" s="24" t="s">
        <v>66</v>
      </c>
      <c r="C2" s="16">
        <v>45584</v>
      </c>
      <c r="D2" s="23" t="s">
        <v>46</v>
      </c>
      <c r="E2" s="34">
        <v>194</v>
      </c>
      <c r="F2" s="17">
        <v>189</v>
      </c>
      <c r="G2" s="17">
        <v>192</v>
      </c>
      <c r="H2" s="17">
        <v>189</v>
      </c>
      <c r="I2" s="34">
        <v>195</v>
      </c>
      <c r="J2" s="17"/>
      <c r="K2" s="18">
        <v>5</v>
      </c>
      <c r="L2" s="18">
        <v>959</v>
      </c>
      <c r="M2" s="19">
        <v>191.8</v>
      </c>
      <c r="N2" s="20">
        <v>5</v>
      </c>
      <c r="O2" s="21">
        <v>196.8</v>
      </c>
    </row>
    <row r="3" spans="1:17">
      <c r="A3" s="15" t="s">
        <v>125</v>
      </c>
      <c r="B3" s="24" t="s">
        <v>66</v>
      </c>
      <c r="C3" s="16">
        <v>45633</v>
      </c>
      <c r="D3" s="23" t="s">
        <v>32</v>
      </c>
      <c r="E3" s="17">
        <v>192</v>
      </c>
      <c r="F3" s="17">
        <v>186</v>
      </c>
      <c r="G3" s="17">
        <v>182</v>
      </c>
      <c r="H3" s="34">
        <v>193</v>
      </c>
      <c r="I3" s="17">
        <v>190</v>
      </c>
      <c r="J3" s="17">
        <v>188</v>
      </c>
      <c r="K3" s="18">
        <v>6</v>
      </c>
      <c r="L3" s="18">
        <v>1131</v>
      </c>
      <c r="M3" s="19">
        <v>188.5</v>
      </c>
      <c r="N3" s="20">
        <v>34</v>
      </c>
      <c r="O3" s="21">
        <v>222.5</v>
      </c>
    </row>
    <row r="5" spans="1:17">
      <c r="K5" s="7">
        <f>SUM(K2:K4)</f>
        <v>11</v>
      </c>
      <c r="L5" s="7">
        <f>SUM(L2:L4)</f>
        <v>2090</v>
      </c>
      <c r="M5" s="11">
        <f>SUM(L5/K5)</f>
        <v>190</v>
      </c>
      <c r="N5" s="7">
        <f>SUM(N2:N4)</f>
        <v>39</v>
      </c>
      <c r="O5" s="11">
        <f>SUM(M5+N5)</f>
        <v>229</v>
      </c>
    </row>
  </sheetData>
  <protectedRanges>
    <protectedRange algorithmName="SHA-512" hashValue="ON39YdpmFHfN9f47KpiRvqrKx0V9+erV1CNkpWzYhW/Qyc6aT8rEyCrvauWSYGZK2ia3o7vd3akF07acHAFpOA==" saltValue="yVW9XmDwTqEnmpSGai0KYg==" spinCount="100000" sqref="E2:J2 B2:C2 B3" name="Range1_37"/>
    <protectedRange algorithmName="SHA-512" hashValue="ON39YdpmFHfN9f47KpiRvqrKx0V9+erV1CNkpWzYhW/Qyc6aT8rEyCrvauWSYGZK2ia3o7vd3akF07acHAFpOA==" saltValue="yVW9XmDwTqEnmpSGai0KYg==" spinCount="100000" sqref="D2" name="Range1_1_34"/>
  </protectedRanges>
  <dataValidations count="1">
    <dataValidation type="list" allowBlank="1" showInputMessage="1" showErrorMessage="1" sqref="B1" xr:uid="{B493BDA7-0028-49A8-B09A-E9B98C334F88}"/>
  </dataValidations>
  <hyperlinks>
    <hyperlink ref="Q1" location="'Virginia Adult Rankings 2024'!A1" display="Back to Ranking" xr:uid="{0AB661B5-2566-4EFD-8D09-66AFDCBB74B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B13BD-0DF0-4F13-84C1-54853961ADDD}">
  <dimension ref="A1:Q15"/>
  <sheetViews>
    <sheetView workbookViewId="0">
      <selection activeCell="Q1" sqref="Q1"/>
    </sheetView>
  </sheetViews>
  <sheetFormatPr defaultRowHeight="15"/>
  <cols>
    <col min="1" max="1" width="18" customWidth="1"/>
    <col min="2" max="2" width="18.42578125" bestFit="1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23</v>
      </c>
      <c r="B2" s="24" t="s">
        <v>31</v>
      </c>
      <c r="C2" s="16">
        <v>45297</v>
      </c>
      <c r="D2" s="23" t="s">
        <v>32</v>
      </c>
      <c r="E2" s="34">
        <v>200</v>
      </c>
      <c r="F2" s="17">
        <v>198</v>
      </c>
      <c r="G2" s="34">
        <v>200</v>
      </c>
      <c r="H2" s="34">
        <v>200</v>
      </c>
      <c r="I2" s="17">
        <v>198</v>
      </c>
      <c r="J2" s="17"/>
      <c r="K2" s="18">
        <v>5</v>
      </c>
      <c r="L2" s="18">
        <v>996</v>
      </c>
      <c r="M2" s="19">
        <v>199.2</v>
      </c>
      <c r="N2" s="20">
        <v>11</v>
      </c>
      <c r="O2" s="21">
        <v>210.2</v>
      </c>
    </row>
    <row r="3" spans="1:17">
      <c r="A3" s="15" t="s">
        <v>23</v>
      </c>
      <c r="B3" s="24" t="s">
        <v>31</v>
      </c>
      <c r="C3" s="16">
        <v>45300</v>
      </c>
      <c r="D3" s="23" t="s">
        <v>32</v>
      </c>
      <c r="E3" s="34">
        <v>200.00200000000001</v>
      </c>
      <c r="F3" s="17">
        <v>198</v>
      </c>
      <c r="G3" s="17">
        <v>198</v>
      </c>
      <c r="H3" s="17"/>
      <c r="I3" s="17"/>
      <c r="J3" s="17"/>
      <c r="K3" s="18">
        <v>3</v>
      </c>
      <c r="L3" s="18">
        <v>596.00199999999995</v>
      </c>
      <c r="M3" s="19">
        <v>198.66733333333332</v>
      </c>
      <c r="N3" s="20">
        <v>7</v>
      </c>
      <c r="O3" s="21">
        <v>205.66733333333332</v>
      </c>
    </row>
    <row r="4" spans="1:17">
      <c r="A4" s="15" t="s">
        <v>23</v>
      </c>
      <c r="B4" s="24" t="s">
        <v>31</v>
      </c>
      <c r="C4" s="16">
        <v>45325</v>
      </c>
      <c r="D4" s="23" t="s">
        <v>46</v>
      </c>
      <c r="E4" s="17">
        <v>199</v>
      </c>
      <c r="F4" s="34">
        <v>200</v>
      </c>
      <c r="G4" s="17">
        <v>198</v>
      </c>
      <c r="H4" s="17">
        <v>197</v>
      </c>
      <c r="I4" s="34">
        <v>200</v>
      </c>
      <c r="J4" s="17"/>
      <c r="K4" s="18">
        <v>5</v>
      </c>
      <c r="L4" s="18">
        <v>994</v>
      </c>
      <c r="M4" s="19">
        <v>198.8</v>
      </c>
      <c r="N4" s="20">
        <v>5</v>
      </c>
      <c r="O4" s="21">
        <v>203.8</v>
      </c>
    </row>
    <row r="5" spans="1:17">
      <c r="A5" s="15" t="s">
        <v>23</v>
      </c>
      <c r="B5" s="24" t="s">
        <v>31</v>
      </c>
      <c r="C5" s="16">
        <v>45332</v>
      </c>
      <c r="D5" s="23" t="s">
        <v>46</v>
      </c>
      <c r="E5" s="17">
        <v>198</v>
      </c>
      <c r="F5" s="17">
        <v>199</v>
      </c>
      <c r="G5" s="34">
        <v>200</v>
      </c>
      <c r="H5" s="17">
        <v>198</v>
      </c>
      <c r="I5" s="34">
        <v>200</v>
      </c>
      <c r="J5" s="17">
        <v>199</v>
      </c>
      <c r="K5" s="18">
        <v>6</v>
      </c>
      <c r="L5" s="18">
        <v>1194</v>
      </c>
      <c r="M5" s="19">
        <v>199</v>
      </c>
      <c r="N5" s="20">
        <v>8</v>
      </c>
      <c r="O5" s="21">
        <v>207</v>
      </c>
    </row>
    <row r="6" spans="1:17">
      <c r="A6" s="15" t="s">
        <v>23</v>
      </c>
      <c r="B6" s="24" t="s">
        <v>31</v>
      </c>
      <c r="C6" s="16">
        <v>45335</v>
      </c>
      <c r="D6" s="23" t="s">
        <v>46</v>
      </c>
      <c r="E6" s="17">
        <v>198</v>
      </c>
      <c r="F6" s="17">
        <v>199</v>
      </c>
      <c r="G6" s="34">
        <v>200.001</v>
      </c>
      <c r="H6" s="17"/>
      <c r="I6" s="17"/>
      <c r="J6" s="17"/>
      <c r="K6" s="18">
        <v>3</v>
      </c>
      <c r="L6" s="18">
        <v>597.00099999999998</v>
      </c>
      <c r="M6" s="19">
        <v>199.00033333333332</v>
      </c>
      <c r="N6" s="20">
        <v>5</v>
      </c>
      <c r="O6" s="21">
        <v>204.00033333333332</v>
      </c>
    </row>
    <row r="7" spans="1:17">
      <c r="A7" s="15" t="s">
        <v>23</v>
      </c>
      <c r="B7" s="24" t="s">
        <v>31</v>
      </c>
      <c r="C7" s="16">
        <v>45363</v>
      </c>
      <c r="D7" s="23" t="s">
        <v>46</v>
      </c>
      <c r="E7" s="17">
        <v>199.001</v>
      </c>
      <c r="F7" s="17">
        <v>198</v>
      </c>
      <c r="G7" s="17">
        <v>197</v>
      </c>
      <c r="H7" s="17"/>
      <c r="I7" s="17"/>
      <c r="J7" s="17"/>
      <c r="K7" s="18">
        <v>3</v>
      </c>
      <c r="L7" s="18">
        <v>594.00099999999998</v>
      </c>
      <c r="M7" s="19">
        <v>198.00033333333332</v>
      </c>
      <c r="N7" s="20">
        <v>4</v>
      </c>
      <c r="O7" s="21">
        <v>202.00033333333332</v>
      </c>
    </row>
    <row r="8" spans="1:17">
      <c r="A8" s="15" t="s">
        <v>23</v>
      </c>
      <c r="B8" s="24" t="s">
        <v>31</v>
      </c>
      <c r="C8" s="16">
        <v>45367</v>
      </c>
      <c r="D8" s="23" t="s">
        <v>46</v>
      </c>
      <c r="E8" s="34">
        <v>200</v>
      </c>
      <c r="F8" s="17">
        <v>198</v>
      </c>
      <c r="G8" s="34">
        <v>200</v>
      </c>
      <c r="H8" s="34">
        <v>200</v>
      </c>
      <c r="I8" s="34">
        <v>200</v>
      </c>
      <c r="J8" s="17"/>
      <c r="K8" s="18">
        <v>5</v>
      </c>
      <c r="L8" s="18">
        <v>998</v>
      </c>
      <c r="M8" s="19">
        <v>199.6</v>
      </c>
      <c r="N8" s="20">
        <v>13</v>
      </c>
      <c r="O8" s="21">
        <v>212.6</v>
      </c>
    </row>
    <row r="9" spans="1:17">
      <c r="A9" s="15" t="s">
        <v>23</v>
      </c>
      <c r="B9" s="24" t="s">
        <v>31</v>
      </c>
      <c r="C9" s="16">
        <v>45598</v>
      </c>
      <c r="D9" s="23" t="s">
        <v>46</v>
      </c>
      <c r="E9" s="17">
        <v>199.001</v>
      </c>
      <c r="F9" s="34">
        <v>200</v>
      </c>
      <c r="G9" s="17">
        <v>198</v>
      </c>
      <c r="H9" s="17">
        <v>199</v>
      </c>
      <c r="I9" s="17">
        <v>199</v>
      </c>
      <c r="J9" s="17">
        <v>199</v>
      </c>
      <c r="K9" s="18">
        <v>6</v>
      </c>
      <c r="L9" s="18">
        <v>1194.001</v>
      </c>
      <c r="M9" s="19">
        <v>199.00016666666667</v>
      </c>
      <c r="N9" s="20">
        <v>26</v>
      </c>
      <c r="O9" s="21">
        <v>225.00016666666667</v>
      </c>
    </row>
    <row r="10" spans="1:17">
      <c r="A10" s="15" t="s">
        <v>23</v>
      </c>
      <c r="B10" s="24" t="s">
        <v>31</v>
      </c>
      <c r="C10" s="16">
        <v>45606</v>
      </c>
      <c r="D10" s="23" t="s">
        <v>46</v>
      </c>
      <c r="E10" s="17">
        <v>196</v>
      </c>
      <c r="F10" s="17">
        <v>199</v>
      </c>
      <c r="G10" s="17"/>
      <c r="H10" s="17"/>
      <c r="I10" s="17"/>
      <c r="J10" s="17"/>
      <c r="K10" s="18">
        <v>2</v>
      </c>
      <c r="L10" s="18">
        <v>395</v>
      </c>
      <c r="M10" s="19">
        <v>197.5</v>
      </c>
      <c r="N10" s="20">
        <v>2</v>
      </c>
      <c r="O10" s="21">
        <v>199.5</v>
      </c>
    </row>
    <row r="11" spans="1:17">
      <c r="A11" s="15" t="s">
        <v>23</v>
      </c>
      <c r="B11" s="24" t="s">
        <v>31</v>
      </c>
      <c r="C11" s="16">
        <v>45633</v>
      </c>
      <c r="D11" s="23" t="s">
        <v>32</v>
      </c>
      <c r="E11" s="17">
        <v>198</v>
      </c>
      <c r="F11" s="17">
        <v>198</v>
      </c>
      <c r="G11" s="34">
        <v>200.001</v>
      </c>
      <c r="H11" s="34">
        <v>200</v>
      </c>
      <c r="I11" s="34">
        <v>200</v>
      </c>
      <c r="J11" s="17">
        <v>198</v>
      </c>
      <c r="K11" s="18">
        <v>6</v>
      </c>
      <c r="L11" s="18">
        <v>1194.001</v>
      </c>
      <c r="M11" s="19">
        <v>199.00016666666667</v>
      </c>
      <c r="N11" s="20">
        <v>14</v>
      </c>
      <c r="O11" s="21">
        <v>213.00016666666667</v>
      </c>
    </row>
    <row r="12" spans="1:17">
      <c r="A12" s="15" t="s">
        <v>23</v>
      </c>
      <c r="B12" s="24" t="s">
        <v>31</v>
      </c>
      <c r="C12" s="16">
        <v>45636</v>
      </c>
      <c r="D12" s="23" t="s">
        <v>46</v>
      </c>
      <c r="E12" s="17">
        <v>199</v>
      </c>
      <c r="F12" s="17">
        <v>199</v>
      </c>
      <c r="G12" s="17">
        <v>199</v>
      </c>
      <c r="H12" s="17"/>
      <c r="I12" s="17"/>
      <c r="J12" s="17"/>
      <c r="K12" s="18">
        <v>3</v>
      </c>
      <c r="L12" s="18">
        <v>597</v>
      </c>
      <c r="M12" s="19">
        <v>199</v>
      </c>
      <c r="N12" s="20">
        <v>9</v>
      </c>
      <c r="O12" s="21">
        <v>208</v>
      </c>
    </row>
    <row r="13" spans="1:17">
      <c r="A13" s="62" t="s">
        <v>23</v>
      </c>
      <c r="B13" s="63" t="s">
        <v>31</v>
      </c>
      <c r="C13" s="64">
        <v>45647</v>
      </c>
      <c r="D13" s="65" t="s">
        <v>46</v>
      </c>
      <c r="E13" s="67">
        <v>198</v>
      </c>
      <c r="F13" s="67">
        <v>197</v>
      </c>
      <c r="G13" s="67">
        <v>199</v>
      </c>
      <c r="H13" s="67">
        <v>199</v>
      </c>
      <c r="I13" s="66">
        <v>200.001</v>
      </c>
      <c r="J13" s="67"/>
      <c r="K13" s="68">
        <v>5</v>
      </c>
      <c r="L13" s="68">
        <v>993.00099999999998</v>
      </c>
      <c r="M13" s="69">
        <v>198.6002</v>
      </c>
      <c r="N13" s="70">
        <v>4</v>
      </c>
      <c r="O13" s="71">
        <v>202.6002</v>
      </c>
    </row>
    <row r="15" spans="1:17">
      <c r="K15" s="7">
        <f>SUM(K2:K14)</f>
        <v>52</v>
      </c>
      <c r="L15" s="7">
        <f>SUM(L2:L14)</f>
        <v>10342.007</v>
      </c>
      <c r="M15" s="11">
        <f>SUM(L15/K15)</f>
        <v>198.88475</v>
      </c>
      <c r="N15" s="7">
        <f>SUM(N2:N14)</f>
        <v>108</v>
      </c>
      <c r="O15" s="11">
        <f>SUM(M15+N15)</f>
        <v>306.88475</v>
      </c>
    </row>
  </sheetData>
  <protectedRanges>
    <protectedRange algorithmName="SHA-512" hashValue="ON39YdpmFHfN9f47KpiRvqrKx0V9+erV1CNkpWzYhW/Qyc6aT8rEyCrvauWSYGZK2ia3o7vd3akF07acHAFpOA==" saltValue="yVW9XmDwTqEnmpSGai0KYg==" spinCount="100000" sqref="I2:J2 B2:C2" name="Range1"/>
    <protectedRange algorithmName="SHA-512" hashValue="ON39YdpmFHfN9f47KpiRvqrKx0V9+erV1CNkpWzYhW/Qyc6aT8rEyCrvauWSYGZK2ia3o7vd3akF07acHAFpOA==" saltValue="yVW9XmDwTqEnmpSGai0KYg==" spinCount="100000" sqref="I3:J3 B3:C3" name="Range1_10"/>
    <protectedRange algorithmName="SHA-512" hashValue="ON39YdpmFHfN9f47KpiRvqrKx0V9+erV1CNkpWzYhW/Qyc6aT8rEyCrvauWSYGZK2ia3o7vd3akF07acHAFpOA==" saltValue="yVW9XmDwTqEnmpSGai0KYg==" spinCount="100000" sqref="E3:H3" name="Range1_3_1"/>
    <protectedRange algorithmName="SHA-512" hashValue="ON39YdpmFHfN9f47KpiRvqrKx0V9+erV1CNkpWzYhW/Qyc6aT8rEyCrvauWSYGZK2ia3o7vd3akF07acHAFpOA==" saltValue="yVW9XmDwTqEnmpSGai0KYg==" spinCount="100000" sqref="B4:C4" name="Range1_15"/>
    <protectedRange algorithmName="SHA-512" hashValue="ON39YdpmFHfN9f47KpiRvqrKx0V9+erV1CNkpWzYhW/Qyc6aT8rEyCrvauWSYGZK2ia3o7vd3akF07acHAFpOA==" saltValue="yVW9XmDwTqEnmpSGai0KYg==" spinCount="100000" sqref="D4" name="Range1_1_19"/>
    <protectedRange algorithmName="SHA-512" hashValue="ON39YdpmFHfN9f47KpiRvqrKx0V9+erV1CNkpWzYhW/Qyc6aT8rEyCrvauWSYGZK2ia3o7vd3akF07acHAFpOA==" saltValue="yVW9XmDwTqEnmpSGai0KYg==" spinCount="100000" sqref="H4:J4" name="Range1_3_9"/>
    <protectedRange algorithmName="SHA-512" hashValue="ON39YdpmFHfN9f47KpiRvqrKx0V9+erV1CNkpWzYhW/Qyc6aT8rEyCrvauWSYGZK2ia3o7vd3akF07acHAFpOA==" saltValue="yVW9XmDwTqEnmpSGai0KYg==" spinCount="100000" sqref="E4:G4" name="Range1_3_1_2"/>
    <protectedRange algorithmName="SHA-512" hashValue="ON39YdpmFHfN9f47KpiRvqrKx0V9+erV1CNkpWzYhW/Qyc6aT8rEyCrvauWSYGZK2ia3o7vd3akF07acHAFpOA==" saltValue="yVW9XmDwTqEnmpSGai0KYg==" spinCount="100000" sqref="B5:C5" name="Range1_1_2_1"/>
    <protectedRange algorithmName="SHA-512" hashValue="ON39YdpmFHfN9f47KpiRvqrKx0V9+erV1CNkpWzYhW/Qyc6aT8rEyCrvauWSYGZK2ia3o7vd3akF07acHAFpOA==" saltValue="yVW9XmDwTqEnmpSGai0KYg==" spinCount="100000" sqref="D5" name="Range1_1_1_2"/>
    <protectedRange algorithmName="SHA-512" hashValue="ON39YdpmFHfN9f47KpiRvqrKx0V9+erV1CNkpWzYhW/Qyc6aT8rEyCrvauWSYGZK2ia3o7vd3akF07acHAFpOA==" saltValue="yVW9XmDwTqEnmpSGai0KYg==" spinCount="100000" sqref="E5:J5" name="Range1_4_2"/>
    <protectedRange algorithmName="SHA-512" hashValue="ON39YdpmFHfN9f47KpiRvqrKx0V9+erV1CNkpWzYhW/Qyc6aT8rEyCrvauWSYGZK2ia3o7vd3akF07acHAFpOA==" saltValue="yVW9XmDwTqEnmpSGai0KYg==" spinCount="100000" sqref="B6:C6" name="Range1_6"/>
    <protectedRange algorithmName="SHA-512" hashValue="ON39YdpmFHfN9f47KpiRvqrKx0V9+erV1CNkpWzYhW/Qyc6aT8rEyCrvauWSYGZK2ia3o7vd3akF07acHAFpOA==" saltValue="yVW9XmDwTqEnmpSGai0KYg==" spinCount="100000" sqref="D6" name="Range1_1_7"/>
    <protectedRange algorithmName="SHA-512" hashValue="ON39YdpmFHfN9f47KpiRvqrKx0V9+erV1CNkpWzYhW/Qyc6aT8rEyCrvauWSYGZK2ia3o7vd3akF07acHAFpOA==" saltValue="yVW9XmDwTqEnmpSGai0KYg==" spinCount="100000" sqref="H6:J6" name="Range1_3_2"/>
    <protectedRange algorithmName="SHA-512" hashValue="ON39YdpmFHfN9f47KpiRvqrKx0V9+erV1CNkpWzYhW/Qyc6aT8rEyCrvauWSYGZK2ia3o7vd3akF07acHAFpOA==" saltValue="yVW9XmDwTqEnmpSGai0KYg==" spinCount="100000" sqref="E6:G6" name="Range1_3_1_3"/>
    <protectedRange algorithmName="SHA-512" hashValue="ON39YdpmFHfN9f47KpiRvqrKx0V9+erV1CNkpWzYhW/Qyc6aT8rEyCrvauWSYGZK2ia3o7vd3akF07acHAFpOA==" saltValue="yVW9XmDwTqEnmpSGai0KYg==" spinCount="100000" sqref="B7:C7" name="Range1_1"/>
    <protectedRange algorithmName="SHA-512" hashValue="ON39YdpmFHfN9f47KpiRvqrKx0V9+erV1CNkpWzYhW/Qyc6aT8rEyCrvauWSYGZK2ia3o7vd3akF07acHAFpOA==" saltValue="yVW9XmDwTqEnmpSGai0KYg==" spinCount="100000" sqref="D7" name="Range1_1_1"/>
    <protectedRange algorithmName="SHA-512" hashValue="ON39YdpmFHfN9f47KpiRvqrKx0V9+erV1CNkpWzYhW/Qyc6aT8rEyCrvauWSYGZK2ia3o7vd3akF07acHAFpOA==" saltValue="yVW9XmDwTqEnmpSGai0KYg==" spinCount="100000" sqref="H7:J7" name="Range1_3"/>
    <protectedRange algorithmName="SHA-512" hashValue="ON39YdpmFHfN9f47KpiRvqrKx0V9+erV1CNkpWzYhW/Qyc6aT8rEyCrvauWSYGZK2ia3o7vd3akF07acHAFpOA==" saltValue="yVW9XmDwTqEnmpSGai0KYg==" spinCount="100000" sqref="E7:G7" name="Range1_3_1_4"/>
    <protectedRange algorithmName="SHA-512" hashValue="ON39YdpmFHfN9f47KpiRvqrKx0V9+erV1CNkpWzYhW/Qyc6aT8rEyCrvauWSYGZK2ia3o7vd3akF07acHAFpOA==" saltValue="yVW9XmDwTqEnmpSGai0KYg==" spinCount="100000" sqref="I8:J8 B8:C8" name="Range1_41_1"/>
    <protectedRange algorithmName="SHA-512" hashValue="ON39YdpmFHfN9f47KpiRvqrKx0V9+erV1CNkpWzYhW/Qyc6aT8rEyCrvauWSYGZK2ia3o7vd3akF07acHAFpOA==" saltValue="yVW9XmDwTqEnmpSGai0KYg==" spinCount="100000" sqref="D8" name="Range1_1_23_1"/>
    <protectedRange algorithmName="SHA-512" hashValue="ON39YdpmFHfN9f47KpiRvqrKx0V9+erV1CNkpWzYhW/Qyc6aT8rEyCrvauWSYGZK2ia3o7vd3akF07acHAFpOA==" saltValue="yVW9XmDwTqEnmpSGai0KYg==" spinCount="100000" sqref="E8:H8" name="Range1_3_11_1"/>
    <protectedRange algorithmName="SHA-512" hashValue="ON39YdpmFHfN9f47KpiRvqrKx0V9+erV1CNkpWzYhW/Qyc6aT8rEyCrvauWSYGZK2ia3o7vd3akF07acHAFpOA==" saltValue="yVW9XmDwTqEnmpSGai0KYg==" spinCount="100000" sqref="B10:C10 B11" name="Range1_2"/>
    <protectedRange algorithmName="SHA-512" hashValue="ON39YdpmFHfN9f47KpiRvqrKx0V9+erV1CNkpWzYhW/Qyc6aT8rEyCrvauWSYGZK2ia3o7vd3akF07acHAFpOA==" saltValue="yVW9XmDwTqEnmpSGai0KYg==" spinCount="100000" sqref="H10:J10" name="Range1_3_1_1"/>
    <protectedRange algorithmName="SHA-512" hashValue="ON39YdpmFHfN9f47KpiRvqrKx0V9+erV1CNkpWzYhW/Qyc6aT8rEyCrvauWSYGZK2ia3o7vd3akF07acHAFpOA==" saltValue="yVW9XmDwTqEnmpSGai0KYg==" spinCount="100000" sqref="E10:G10" name="Range1_3_1_5"/>
  </protectedRanges>
  <dataValidations count="1">
    <dataValidation type="list" allowBlank="1" showInputMessage="1" showErrorMessage="1" sqref="B1" xr:uid="{AC90DE20-E711-4468-9476-5C063B1A6237}"/>
  </dataValidations>
  <hyperlinks>
    <hyperlink ref="Q1" location="'Virginia Adult Rankings 2024'!A1" display="Back to Ranking" xr:uid="{C06210EB-6A56-40DA-A120-B1CB44922F28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9F56D-16E2-4650-B05B-2A4F5C1249DC}">
  <dimension ref="A1:Q17"/>
  <sheetViews>
    <sheetView workbookViewId="0">
      <selection activeCell="Q1" sqref="Q1"/>
    </sheetView>
  </sheetViews>
  <sheetFormatPr defaultRowHeight="15"/>
  <cols>
    <col min="1" max="1" width="18" customWidth="1"/>
    <col min="2" max="2" width="18.42578125" bestFit="1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23</v>
      </c>
      <c r="B2" s="24" t="s">
        <v>41</v>
      </c>
      <c r="C2" s="16">
        <v>45300</v>
      </c>
      <c r="D2" s="23" t="s">
        <v>32</v>
      </c>
      <c r="E2" s="17">
        <v>199</v>
      </c>
      <c r="F2" s="17">
        <v>199</v>
      </c>
      <c r="G2" s="17">
        <v>197</v>
      </c>
      <c r="H2" s="17"/>
      <c r="I2" s="17"/>
      <c r="J2" s="17"/>
      <c r="K2" s="18">
        <v>3</v>
      </c>
      <c r="L2" s="18">
        <v>595</v>
      </c>
      <c r="M2" s="19">
        <v>198.33333333333334</v>
      </c>
      <c r="N2" s="20">
        <v>5</v>
      </c>
      <c r="O2" s="21">
        <v>203.33333333333334</v>
      </c>
    </row>
    <row r="3" spans="1:17">
      <c r="A3" s="15" t="s">
        <v>23</v>
      </c>
      <c r="B3" s="24" t="s">
        <v>41</v>
      </c>
      <c r="C3" s="16">
        <v>45304</v>
      </c>
      <c r="D3" s="23" t="s">
        <v>46</v>
      </c>
      <c r="E3" s="17">
        <v>199</v>
      </c>
      <c r="F3" s="17">
        <v>199</v>
      </c>
      <c r="G3" s="17">
        <v>199.001</v>
      </c>
      <c r="H3" s="17">
        <v>199</v>
      </c>
      <c r="I3" s="34">
        <v>200</v>
      </c>
      <c r="J3" s="17"/>
      <c r="K3" s="18">
        <v>5</v>
      </c>
      <c r="L3" s="18">
        <v>996.00099999999998</v>
      </c>
      <c r="M3" s="19">
        <v>199.2002</v>
      </c>
      <c r="N3" s="20">
        <v>15</v>
      </c>
      <c r="O3" s="21">
        <v>214.2002</v>
      </c>
    </row>
    <row r="4" spans="1:17">
      <c r="A4" s="15" t="s">
        <v>23</v>
      </c>
      <c r="B4" s="24" t="s">
        <v>41</v>
      </c>
      <c r="C4" s="16">
        <v>45325</v>
      </c>
      <c r="D4" s="23" t="s">
        <v>46</v>
      </c>
      <c r="E4" s="34">
        <v>200.001</v>
      </c>
      <c r="F4" s="17">
        <v>197</v>
      </c>
      <c r="G4" s="17">
        <v>199</v>
      </c>
      <c r="H4" s="17">
        <v>199</v>
      </c>
      <c r="I4" s="17">
        <v>199</v>
      </c>
      <c r="J4" s="17"/>
      <c r="K4" s="18">
        <v>5</v>
      </c>
      <c r="L4" s="18">
        <v>994.00099999999998</v>
      </c>
      <c r="M4" s="19">
        <v>198.80019999999999</v>
      </c>
      <c r="N4" s="20">
        <v>6</v>
      </c>
      <c r="O4" s="21">
        <v>204.80019999999999</v>
      </c>
    </row>
    <row r="5" spans="1:17">
      <c r="A5" s="15" t="s">
        <v>23</v>
      </c>
      <c r="B5" s="24" t="s">
        <v>41</v>
      </c>
      <c r="C5" s="16">
        <v>45332</v>
      </c>
      <c r="D5" s="23" t="s">
        <v>46</v>
      </c>
      <c r="E5" s="17">
        <v>197</v>
      </c>
      <c r="F5" s="17">
        <v>198</v>
      </c>
      <c r="G5" s="17">
        <v>198</v>
      </c>
      <c r="H5" s="17">
        <v>199</v>
      </c>
      <c r="I5" s="17">
        <v>199</v>
      </c>
      <c r="J5" s="17">
        <v>199</v>
      </c>
      <c r="K5" s="18">
        <v>6</v>
      </c>
      <c r="L5" s="18">
        <v>1190</v>
      </c>
      <c r="M5" s="19">
        <v>198.33333333333334</v>
      </c>
      <c r="N5" s="20">
        <v>4</v>
      </c>
      <c r="O5" s="21">
        <v>202.33333333333334</v>
      </c>
    </row>
    <row r="6" spans="1:17">
      <c r="A6" s="15" t="s">
        <v>23</v>
      </c>
      <c r="B6" s="24" t="s">
        <v>41</v>
      </c>
      <c r="C6" s="16">
        <v>45360</v>
      </c>
      <c r="D6" s="23" t="s">
        <v>46</v>
      </c>
      <c r="E6" s="34">
        <v>200</v>
      </c>
      <c r="F6" s="17">
        <v>197</v>
      </c>
      <c r="G6" s="17">
        <v>198</v>
      </c>
      <c r="H6" s="17">
        <v>195</v>
      </c>
      <c r="I6" s="17">
        <v>196</v>
      </c>
      <c r="J6" s="17">
        <v>192</v>
      </c>
      <c r="K6" s="18">
        <v>6</v>
      </c>
      <c r="L6" s="18">
        <v>1178</v>
      </c>
      <c r="M6" s="19">
        <v>196.33333333333334</v>
      </c>
      <c r="N6" s="20">
        <v>10</v>
      </c>
      <c r="O6" s="21">
        <v>206.33333333333334</v>
      </c>
    </row>
    <row r="7" spans="1:17">
      <c r="A7" s="15" t="s">
        <v>23</v>
      </c>
      <c r="B7" s="24" t="s">
        <v>41</v>
      </c>
      <c r="C7" s="16">
        <v>45363</v>
      </c>
      <c r="D7" s="23" t="s">
        <v>46</v>
      </c>
      <c r="E7" s="17">
        <v>197</v>
      </c>
      <c r="F7" s="17">
        <v>197</v>
      </c>
      <c r="G7" s="17">
        <v>197</v>
      </c>
      <c r="H7" s="17"/>
      <c r="I7" s="17"/>
      <c r="J7" s="17"/>
      <c r="K7" s="18">
        <v>3</v>
      </c>
      <c r="L7" s="18">
        <v>591</v>
      </c>
      <c r="M7" s="19">
        <v>197</v>
      </c>
      <c r="N7" s="20">
        <v>2</v>
      </c>
      <c r="O7" s="21">
        <v>199</v>
      </c>
    </row>
    <row r="8" spans="1:17">
      <c r="A8" s="15" t="s">
        <v>23</v>
      </c>
      <c r="B8" s="24" t="s">
        <v>41</v>
      </c>
      <c r="C8" s="16">
        <v>45367</v>
      </c>
      <c r="D8" s="23" t="s">
        <v>46</v>
      </c>
      <c r="E8" s="17">
        <v>195</v>
      </c>
      <c r="F8" s="17">
        <v>198</v>
      </c>
      <c r="G8" s="17">
        <v>196</v>
      </c>
      <c r="H8" s="17">
        <v>197</v>
      </c>
      <c r="I8" s="17">
        <v>198</v>
      </c>
      <c r="J8" s="17"/>
      <c r="K8" s="18">
        <v>5</v>
      </c>
      <c r="L8" s="18">
        <v>984</v>
      </c>
      <c r="M8" s="19">
        <v>196.8</v>
      </c>
      <c r="N8" s="20">
        <v>2</v>
      </c>
      <c r="O8" s="21">
        <v>198.8</v>
      </c>
    </row>
    <row r="9" spans="1:17">
      <c r="A9" s="15" t="s">
        <v>23</v>
      </c>
      <c r="B9" s="24" t="s">
        <v>41</v>
      </c>
      <c r="C9" s="16">
        <v>45584</v>
      </c>
      <c r="D9" s="23" t="s">
        <v>46</v>
      </c>
      <c r="E9" s="17">
        <v>196</v>
      </c>
      <c r="F9" s="17">
        <v>196</v>
      </c>
      <c r="G9" s="17">
        <v>199</v>
      </c>
      <c r="H9" s="17">
        <v>197</v>
      </c>
      <c r="I9" s="17">
        <v>197</v>
      </c>
      <c r="J9" s="17"/>
      <c r="K9" s="18">
        <v>5</v>
      </c>
      <c r="L9" s="18">
        <v>985</v>
      </c>
      <c r="M9" s="19">
        <v>197</v>
      </c>
      <c r="N9" s="20">
        <v>6</v>
      </c>
      <c r="O9" s="21">
        <v>203</v>
      </c>
    </row>
    <row r="10" spans="1:17">
      <c r="A10" s="15" t="s">
        <v>23</v>
      </c>
      <c r="B10" s="24" t="s">
        <v>41</v>
      </c>
      <c r="C10" s="16">
        <v>45598</v>
      </c>
      <c r="D10" s="23" t="s">
        <v>46</v>
      </c>
      <c r="E10" s="17">
        <v>199</v>
      </c>
      <c r="F10" s="34">
        <v>200.001</v>
      </c>
      <c r="G10" s="17">
        <v>197</v>
      </c>
      <c r="H10" s="17">
        <v>198</v>
      </c>
      <c r="I10" s="17">
        <v>197</v>
      </c>
      <c r="J10" s="17">
        <v>198</v>
      </c>
      <c r="K10" s="18">
        <v>6</v>
      </c>
      <c r="L10" s="18">
        <v>1189.001</v>
      </c>
      <c r="M10" s="19">
        <v>198.16683333333333</v>
      </c>
      <c r="N10" s="20">
        <v>10</v>
      </c>
      <c r="O10" s="21">
        <v>208.16683333333333</v>
      </c>
    </row>
    <row r="11" spans="1:17">
      <c r="A11" s="15" t="s">
        <v>23</v>
      </c>
      <c r="B11" s="24" t="s">
        <v>41</v>
      </c>
      <c r="C11" s="16">
        <v>45606</v>
      </c>
      <c r="D11" s="23" t="s">
        <v>46</v>
      </c>
      <c r="E11" s="17">
        <v>194</v>
      </c>
      <c r="F11" s="17">
        <v>195</v>
      </c>
      <c r="G11" s="17"/>
      <c r="H11" s="17"/>
      <c r="I11" s="17"/>
      <c r="J11" s="17"/>
      <c r="K11" s="18">
        <v>2</v>
      </c>
      <c r="L11" s="18">
        <v>389</v>
      </c>
      <c r="M11" s="19">
        <v>194.5</v>
      </c>
      <c r="N11" s="20">
        <v>2</v>
      </c>
      <c r="O11" s="21">
        <v>196.5</v>
      </c>
    </row>
    <row r="12" spans="1:17">
      <c r="A12" s="15" t="s">
        <v>23</v>
      </c>
      <c r="B12" s="24" t="s">
        <v>41</v>
      </c>
      <c r="C12" s="16">
        <v>45608</v>
      </c>
      <c r="D12" s="23" t="s">
        <v>46</v>
      </c>
      <c r="E12" s="17">
        <v>195</v>
      </c>
      <c r="F12" s="17">
        <v>198</v>
      </c>
      <c r="G12" s="17">
        <v>198.001</v>
      </c>
      <c r="H12" s="17"/>
      <c r="I12" s="17"/>
      <c r="J12" s="17"/>
      <c r="K12" s="18">
        <v>3</v>
      </c>
      <c r="L12" s="18">
        <v>591.00099999999998</v>
      </c>
      <c r="M12" s="19">
        <v>197.00033333333332</v>
      </c>
      <c r="N12" s="20">
        <v>6</v>
      </c>
      <c r="O12" s="21">
        <v>203.00033333333332</v>
      </c>
    </row>
    <row r="13" spans="1:17">
      <c r="A13" s="15" t="s">
        <v>23</v>
      </c>
      <c r="B13" s="24" t="s">
        <v>41</v>
      </c>
      <c r="C13" s="16">
        <v>45612</v>
      </c>
      <c r="D13" s="23" t="s">
        <v>46</v>
      </c>
      <c r="E13" s="34">
        <v>200</v>
      </c>
      <c r="F13" s="17">
        <v>199</v>
      </c>
      <c r="G13" s="17">
        <v>197</v>
      </c>
      <c r="H13" s="17">
        <v>199</v>
      </c>
      <c r="I13" s="34">
        <v>200</v>
      </c>
      <c r="J13" s="17"/>
      <c r="K13" s="18">
        <v>5</v>
      </c>
      <c r="L13" s="18">
        <v>995</v>
      </c>
      <c r="M13" s="19">
        <v>199</v>
      </c>
      <c r="N13" s="20">
        <v>13</v>
      </c>
      <c r="O13" s="21">
        <v>212</v>
      </c>
    </row>
    <row r="14" spans="1:17">
      <c r="A14" s="15" t="s">
        <v>23</v>
      </c>
      <c r="B14" s="24" t="s">
        <v>41</v>
      </c>
      <c r="C14" s="16">
        <v>45633</v>
      </c>
      <c r="D14" s="23" t="s">
        <v>32</v>
      </c>
      <c r="E14" s="17">
        <v>198</v>
      </c>
      <c r="F14" s="17">
        <v>199</v>
      </c>
      <c r="G14" s="17">
        <v>199</v>
      </c>
      <c r="H14" s="34">
        <v>200</v>
      </c>
      <c r="I14" s="17">
        <v>197</v>
      </c>
      <c r="J14" s="34">
        <v>200.001</v>
      </c>
      <c r="K14" s="18">
        <v>6</v>
      </c>
      <c r="L14" s="18">
        <v>1193.001</v>
      </c>
      <c r="M14" s="19">
        <v>198.83349999999999</v>
      </c>
      <c r="N14" s="20">
        <v>10</v>
      </c>
      <c r="O14" s="21">
        <v>208.83349999999999</v>
      </c>
    </row>
    <row r="15" spans="1:17">
      <c r="A15" s="62" t="s">
        <v>23</v>
      </c>
      <c r="B15" s="63" t="s">
        <v>41</v>
      </c>
      <c r="C15" s="64">
        <v>45647</v>
      </c>
      <c r="D15" s="65" t="s">
        <v>46</v>
      </c>
      <c r="E15" s="67">
        <v>199</v>
      </c>
      <c r="F15" s="66">
        <v>200.001</v>
      </c>
      <c r="G15" s="67">
        <v>198</v>
      </c>
      <c r="H15" s="67">
        <v>199</v>
      </c>
      <c r="I15" s="66">
        <v>200</v>
      </c>
      <c r="J15" s="67"/>
      <c r="K15" s="68">
        <v>5</v>
      </c>
      <c r="L15" s="68">
        <v>996.00099999999998</v>
      </c>
      <c r="M15" s="69">
        <v>199.2002</v>
      </c>
      <c r="N15" s="70">
        <v>4</v>
      </c>
      <c r="O15" s="71">
        <v>203.2002</v>
      </c>
    </row>
    <row r="17" spans="11:15">
      <c r="K17" s="7">
        <f>SUM(K2:K16)</f>
        <v>65</v>
      </c>
      <c r="L17" s="7">
        <f>SUM(L2:L16)</f>
        <v>12866.006000000001</v>
      </c>
      <c r="M17" s="11">
        <f>SUM(L17/K17)</f>
        <v>197.93855384615387</v>
      </c>
      <c r="N17" s="7">
        <f>SUM(N2:N16)</f>
        <v>95</v>
      </c>
      <c r="O17" s="11">
        <f>SUM(M17+N17)</f>
        <v>292.93855384615387</v>
      </c>
    </row>
  </sheetData>
  <protectedRanges>
    <protectedRange algorithmName="SHA-512" hashValue="ON39YdpmFHfN9f47KpiRvqrKx0V9+erV1CNkpWzYhW/Qyc6aT8rEyCrvauWSYGZK2ia3o7vd3akF07acHAFpOA==" saltValue="yVW9XmDwTqEnmpSGai0KYg==" spinCount="100000" sqref="I2:J2 B2:C2" name="Range1_10_1"/>
    <protectedRange algorithmName="SHA-512" hashValue="ON39YdpmFHfN9f47KpiRvqrKx0V9+erV1CNkpWzYhW/Qyc6aT8rEyCrvauWSYGZK2ia3o7vd3akF07acHAFpOA==" saltValue="yVW9XmDwTqEnmpSGai0KYg==" spinCount="100000" sqref="E2:H2" name="Range1_3_1_1"/>
    <protectedRange algorithmName="SHA-512" hashValue="ON39YdpmFHfN9f47KpiRvqrKx0V9+erV1CNkpWzYhW/Qyc6aT8rEyCrvauWSYGZK2ia3o7vd3akF07acHAFpOA==" saltValue="yVW9XmDwTqEnmpSGai0KYg==" spinCount="100000" sqref="B4:C4" name="Range1_15"/>
    <protectedRange algorithmName="SHA-512" hashValue="ON39YdpmFHfN9f47KpiRvqrKx0V9+erV1CNkpWzYhW/Qyc6aT8rEyCrvauWSYGZK2ia3o7vd3akF07acHAFpOA==" saltValue="yVW9XmDwTqEnmpSGai0KYg==" spinCount="100000" sqref="D4" name="Range1_1_19"/>
    <protectedRange algorithmName="SHA-512" hashValue="ON39YdpmFHfN9f47KpiRvqrKx0V9+erV1CNkpWzYhW/Qyc6aT8rEyCrvauWSYGZK2ia3o7vd3akF07acHAFpOA==" saltValue="yVW9XmDwTqEnmpSGai0KYg==" spinCount="100000" sqref="H4:J4" name="Range1_3_9"/>
    <protectedRange algorithmName="SHA-512" hashValue="ON39YdpmFHfN9f47KpiRvqrKx0V9+erV1CNkpWzYhW/Qyc6aT8rEyCrvauWSYGZK2ia3o7vd3akF07acHAFpOA==" saltValue="yVW9XmDwTqEnmpSGai0KYg==" spinCount="100000" sqref="E4:G4" name="Range1_3_1_2"/>
    <protectedRange algorithmName="SHA-512" hashValue="ON39YdpmFHfN9f47KpiRvqrKx0V9+erV1CNkpWzYhW/Qyc6aT8rEyCrvauWSYGZK2ia3o7vd3akF07acHAFpOA==" saltValue="yVW9XmDwTqEnmpSGai0KYg==" spinCount="100000" sqref="B5:C5 I5:J5" name="Range1_9"/>
    <protectedRange algorithmName="SHA-512" hashValue="ON39YdpmFHfN9f47KpiRvqrKx0V9+erV1CNkpWzYhW/Qyc6aT8rEyCrvauWSYGZK2ia3o7vd3akF07acHAFpOA==" saltValue="yVW9XmDwTqEnmpSGai0KYg==" spinCount="100000" sqref="D5" name="Range1_1_10"/>
    <protectedRange algorithmName="SHA-512" hashValue="ON39YdpmFHfN9f47KpiRvqrKx0V9+erV1CNkpWzYhW/Qyc6aT8rEyCrvauWSYGZK2ia3o7vd3akF07acHAFpOA==" saltValue="yVW9XmDwTqEnmpSGai0KYg==" spinCount="100000" sqref="E5:H5" name="Range1_3_4"/>
    <protectedRange algorithmName="SHA-512" hashValue="ON39YdpmFHfN9f47KpiRvqrKx0V9+erV1CNkpWzYhW/Qyc6aT8rEyCrvauWSYGZK2ia3o7vd3akF07acHAFpOA==" saltValue="yVW9XmDwTqEnmpSGai0KYg==" spinCount="100000" sqref="E6:J6 B6:C6" name="Range1_5"/>
    <protectedRange algorithmName="SHA-512" hashValue="ON39YdpmFHfN9f47KpiRvqrKx0V9+erV1CNkpWzYhW/Qyc6aT8rEyCrvauWSYGZK2ia3o7vd3akF07acHAFpOA==" saltValue="yVW9XmDwTqEnmpSGai0KYg==" spinCount="100000" sqref="D6" name="Range1_1_2"/>
    <protectedRange algorithmName="SHA-512" hashValue="ON39YdpmFHfN9f47KpiRvqrKx0V9+erV1CNkpWzYhW/Qyc6aT8rEyCrvauWSYGZK2ia3o7vd3akF07acHAFpOA==" saltValue="yVW9XmDwTqEnmpSGai0KYg==" spinCount="100000" sqref="B7:C7" name="Range1_1"/>
    <protectedRange algorithmName="SHA-512" hashValue="ON39YdpmFHfN9f47KpiRvqrKx0V9+erV1CNkpWzYhW/Qyc6aT8rEyCrvauWSYGZK2ia3o7vd3akF07acHAFpOA==" saltValue="yVW9XmDwTqEnmpSGai0KYg==" spinCount="100000" sqref="D7" name="Range1_1_1"/>
    <protectedRange algorithmName="SHA-512" hashValue="ON39YdpmFHfN9f47KpiRvqrKx0V9+erV1CNkpWzYhW/Qyc6aT8rEyCrvauWSYGZK2ia3o7vd3akF07acHAFpOA==" saltValue="yVW9XmDwTqEnmpSGai0KYg==" spinCount="100000" sqref="H7:J7" name="Range1_3"/>
    <protectedRange algorithmName="SHA-512" hashValue="ON39YdpmFHfN9f47KpiRvqrKx0V9+erV1CNkpWzYhW/Qyc6aT8rEyCrvauWSYGZK2ia3o7vd3akF07acHAFpOA==" saltValue="yVW9XmDwTqEnmpSGai0KYg==" spinCount="100000" sqref="E7:G7" name="Range1_3_1_4"/>
    <protectedRange algorithmName="SHA-512" hashValue="ON39YdpmFHfN9f47KpiRvqrKx0V9+erV1CNkpWzYhW/Qyc6aT8rEyCrvauWSYGZK2ia3o7vd3akF07acHAFpOA==" saltValue="yVW9XmDwTqEnmpSGai0KYg==" spinCount="100000" sqref="E8:J8 B8:C8" name="Range1_42"/>
    <protectedRange algorithmName="SHA-512" hashValue="ON39YdpmFHfN9f47KpiRvqrKx0V9+erV1CNkpWzYhW/Qyc6aT8rEyCrvauWSYGZK2ia3o7vd3akF07acHAFpOA==" saltValue="yVW9XmDwTqEnmpSGai0KYg==" spinCount="100000" sqref="D8" name="Range1_1_24"/>
    <protectedRange algorithmName="SHA-512" hashValue="ON39YdpmFHfN9f47KpiRvqrKx0V9+erV1CNkpWzYhW/Qyc6aT8rEyCrvauWSYGZK2ia3o7vd3akF07acHAFpOA==" saltValue="yVW9XmDwTqEnmpSGai0KYg==" spinCount="100000" sqref="B9:C9" name="Range1_34"/>
    <protectedRange algorithmName="SHA-512" hashValue="ON39YdpmFHfN9f47KpiRvqrKx0V9+erV1CNkpWzYhW/Qyc6aT8rEyCrvauWSYGZK2ia3o7vd3akF07acHAFpOA==" saltValue="yVW9XmDwTqEnmpSGai0KYg==" spinCount="100000" sqref="D9" name="Range1_1_31"/>
    <protectedRange algorithmName="SHA-512" hashValue="ON39YdpmFHfN9f47KpiRvqrKx0V9+erV1CNkpWzYhW/Qyc6aT8rEyCrvauWSYGZK2ia3o7vd3akF07acHAFpOA==" saltValue="yVW9XmDwTqEnmpSGai0KYg==" spinCount="100000" sqref="H9:J9" name="Range1_3_5"/>
    <protectedRange algorithmName="SHA-512" hashValue="ON39YdpmFHfN9f47KpiRvqrKx0V9+erV1CNkpWzYhW/Qyc6aT8rEyCrvauWSYGZK2ia3o7vd3akF07acHAFpOA==" saltValue="yVW9XmDwTqEnmpSGai0KYg==" spinCount="100000" sqref="E9:G9" name="Range1_3_1_6"/>
    <protectedRange algorithmName="SHA-512" hashValue="ON39YdpmFHfN9f47KpiRvqrKx0V9+erV1CNkpWzYhW/Qyc6aT8rEyCrvauWSYGZK2ia3o7vd3akF07acHAFpOA==" saltValue="yVW9XmDwTqEnmpSGai0KYg==" spinCount="100000" sqref="B11:C11" name="Range1_2"/>
    <protectedRange algorithmName="SHA-512" hashValue="ON39YdpmFHfN9f47KpiRvqrKx0V9+erV1CNkpWzYhW/Qyc6aT8rEyCrvauWSYGZK2ia3o7vd3akF07acHAFpOA==" saltValue="yVW9XmDwTqEnmpSGai0KYg==" spinCount="100000" sqref="H11:J11" name="Range1_3_1"/>
    <protectedRange algorithmName="SHA-512" hashValue="ON39YdpmFHfN9f47KpiRvqrKx0V9+erV1CNkpWzYhW/Qyc6aT8rEyCrvauWSYGZK2ia3o7vd3akF07acHAFpOA==" saltValue="yVW9XmDwTqEnmpSGai0KYg==" spinCount="100000" sqref="E11:G11" name="Range1_3_1_5"/>
  </protectedRanges>
  <dataValidations count="1">
    <dataValidation type="list" allowBlank="1" showInputMessage="1" showErrorMessage="1" sqref="B1" xr:uid="{21B8B36B-58BA-4A02-BF3E-3D671A805A58}"/>
  </dataValidations>
  <hyperlinks>
    <hyperlink ref="Q1" location="'Virginia Adult Rankings 2024'!A1" display="Back to Ranking" xr:uid="{74DF677C-013F-4CA4-ABE1-5DBA2258FAF7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3D50F-9681-4962-B370-3C179120F1EE}">
  <dimension ref="A1:Q16"/>
  <sheetViews>
    <sheetView workbookViewId="0">
      <selection activeCell="Q1" sqref="Q1"/>
    </sheetView>
  </sheetViews>
  <sheetFormatPr defaultRowHeight="15"/>
  <cols>
    <col min="1" max="1" width="16.85546875" bestFit="1" customWidth="1"/>
    <col min="2" max="2" width="17.28515625" bestFit="1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22</v>
      </c>
      <c r="B2" s="24" t="s">
        <v>35</v>
      </c>
      <c r="C2" s="16">
        <v>45297</v>
      </c>
      <c r="D2" s="23" t="s">
        <v>32</v>
      </c>
      <c r="E2" s="17">
        <v>196</v>
      </c>
      <c r="F2" s="17">
        <v>197</v>
      </c>
      <c r="G2" s="17">
        <v>196</v>
      </c>
      <c r="H2" s="17">
        <v>192</v>
      </c>
      <c r="I2" s="17">
        <v>196</v>
      </c>
      <c r="J2" s="17"/>
      <c r="K2" s="18">
        <v>5</v>
      </c>
      <c r="L2" s="18">
        <v>977</v>
      </c>
      <c r="M2" s="19">
        <v>195.4</v>
      </c>
      <c r="N2" s="20">
        <v>5</v>
      </c>
      <c r="O2" s="21">
        <v>200.4</v>
      </c>
    </row>
    <row r="3" spans="1:17">
      <c r="A3" s="15" t="s">
        <v>22</v>
      </c>
      <c r="B3" s="24" t="s">
        <v>35</v>
      </c>
      <c r="C3" s="16">
        <v>45363</v>
      </c>
      <c r="D3" s="23" t="s">
        <v>46</v>
      </c>
      <c r="E3" s="17">
        <v>195</v>
      </c>
      <c r="F3" s="17">
        <v>197</v>
      </c>
      <c r="G3" s="17">
        <v>194</v>
      </c>
      <c r="H3" s="17"/>
      <c r="I3" s="17"/>
      <c r="J3" s="17"/>
      <c r="K3" s="18">
        <v>3</v>
      </c>
      <c r="L3" s="18">
        <v>586</v>
      </c>
      <c r="M3" s="19">
        <v>195.33333333333334</v>
      </c>
      <c r="N3" s="20">
        <v>11</v>
      </c>
      <c r="O3" s="21">
        <v>206.33333333333334</v>
      </c>
    </row>
    <row r="5" spans="1:17">
      <c r="K5" s="7">
        <f>SUM(K2:K4)</f>
        <v>8</v>
      </c>
      <c r="L5" s="7">
        <f>SUM(L2:L4)</f>
        <v>1563</v>
      </c>
      <c r="M5" s="11">
        <f>SUM(L5/K5)</f>
        <v>195.375</v>
      </c>
      <c r="N5" s="7">
        <f>SUM(N2:N4)</f>
        <v>16</v>
      </c>
      <c r="O5" s="11">
        <f>SUM(M5+N5)</f>
        <v>211.375</v>
      </c>
    </row>
    <row r="8" spans="1:17" ht="30">
      <c r="A8" s="1" t="s">
        <v>1</v>
      </c>
      <c r="B8" s="2" t="s">
        <v>2</v>
      </c>
      <c r="C8" s="2" t="s">
        <v>3</v>
      </c>
      <c r="D8" s="3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  <c r="J8" s="4" t="s">
        <v>10</v>
      </c>
      <c r="K8" s="4" t="s">
        <v>11</v>
      </c>
      <c r="L8" s="3" t="s">
        <v>12</v>
      </c>
      <c r="M8" s="5" t="s">
        <v>13</v>
      </c>
      <c r="N8" s="2" t="s">
        <v>14</v>
      </c>
      <c r="O8" s="6" t="s">
        <v>15</v>
      </c>
    </row>
    <row r="9" spans="1:17">
      <c r="A9" s="15" t="s">
        <v>36</v>
      </c>
      <c r="B9" s="24" t="s">
        <v>35</v>
      </c>
      <c r="C9" s="16">
        <v>45570</v>
      </c>
      <c r="D9" s="36" t="s">
        <v>46</v>
      </c>
      <c r="E9" s="17">
        <v>195.001</v>
      </c>
      <c r="F9" s="17">
        <v>193</v>
      </c>
      <c r="G9" s="17">
        <v>192</v>
      </c>
      <c r="H9" s="17">
        <v>191</v>
      </c>
      <c r="I9" s="17">
        <v>197</v>
      </c>
      <c r="J9" s="17"/>
      <c r="K9" s="18">
        <v>5</v>
      </c>
      <c r="L9" s="18">
        <v>968.00099999999998</v>
      </c>
      <c r="M9" s="19">
        <v>193.6002</v>
      </c>
      <c r="N9" s="20">
        <v>8</v>
      </c>
      <c r="O9" s="21">
        <v>201.6002</v>
      </c>
    </row>
    <row r="10" spans="1:17">
      <c r="A10" s="15" t="s">
        <v>36</v>
      </c>
      <c r="B10" s="24" t="s">
        <v>35</v>
      </c>
      <c r="C10" s="16">
        <v>45573</v>
      </c>
      <c r="D10" s="36" t="s">
        <v>46</v>
      </c>
      <c r="E10" s="17">
        <v>194</v>
      </c>
      <c r="F10" s="17">
        <v>197</v>
      </c>
      <c r="G10" s="17">
        <v>199</v>
      </c>
      <c r="H10" s="17"/>
      <c r="I10" s="17"/>
      <c r="J10" s="17"/>
      <c r="K10" s="18">
        <v>3</v>
      </c>
      <c r="L10" s="18">
        <v>590</v>
      </c>
      <c r="M10" s="19">
        <v>196.66666666666666</v>
      </c>
      <c r="N10" s="20">
        <v>9</v>
      </c>
      <c r="O10" s="21">
        <v>205.66666666666666</v>
      </c>
    </row>
    <row r="11" spans="1:17">
      <c r="A11" s="15" t="s">
        <v>36</v>
      </c>
      <c r="B11" s="24" t="s">
        <v>35</v>
      </c>
      <c r="C11" s="16">
        <v>45584</v>
      </c>
      <c r="D11" s="36" t="s">
        <v>46</v>
      </c>
      <c r="E11" s="17">
        <v>198</v>
      </c>
      <c r="F11" s="17">
        <v>196</v>
      </c>
      <c r="G11" s="17">
        <v>198</v>
      </c>
      <c r="H11" s="17">
        <v>197</v>
      </c>
      <c r="I11" s="17">
        <v>196</v>
      </c>
      <c r="J11" s="17"/>
      <c r="K11" s="18">
        <v>5</v>
      </c>
      <c r="L11" s="18">
        <v>985</v>
      </c>
      <c r="M11" s="19">
        <v>197</v>
      </c>
      <c r="N11" s="20">
        <v>5</v>
      </c>
      <c r="O11" s="21">
        <v>202</v>
      </c>
    </row>
    <row r="12" spans="1:17">
      <c r="A12" s="15" t="s">
        <v>36</v>
      </c>
      <c r="B12" s="24" t="s">
        <v>35</v>
      </c>
      <c r="C12" s="16">
        <v>45633</v>
      </c>
      <c r="D12" s="23" t="s">
        <v>32</v>
      </c>
      <c r="E12" s="58">
        <v>192</v>
      </c>
      <c r="F12" s="58">
        <v>194</v>
      </c>
      <c r="G12" s="58">
        <v>197</v>
      </c>
      <c r="H12" s="58">
        <v>197</v>
      </c>
      <c r="I12" s="58">
        <v>195</v>
      </c>
      <c r="J12" s="58">
        <v>193</v>
      </c>
      <c r="K12" s="18">
        <v>6</v>
      </c>
      <c r="L12" s="18">
        <v>1168</v>
      </c>
      <c r="M12" s="19">
        <v>194.66666666666666</v>
      </c>
      <c r="N12" s="20">
        <v>16</v>
      </c>
      <c r="O12" s="21">
        <v>210.66666666666666</v>
      </c>
    </row>
    <row r="13" spans="1:17">
      <c r="A13" s="15" t="s">
        <v>36</v>
      </c>
      <c r="B13" s="24" t="s">
        <v>35</v>
      </c>
      <c r="C13" s="16">
        <v>45636</v>
      </c>
      <c r="D13" s="36" t="s">
        <v>46</v>
      </c>
      <c r="E13" s="17">
        <v>193</v>
      </c>
      <c r="F13" s="17">
        <v>195</v>
      </c>
      <c r="G13" s="17">
        <v>196</v>
      </c>
      <c r="H13" s="17"/>
      <c r="I13" s="17"/>
      <c r="J13" s="17"/>
      <c r="K13" s="18">
        <v>3</v>
      </c>
      <c r="L13" s="18">
        <v>584</v>
      </c>
      <c r="M13" s="19">
        <v>194.66666666666666</v>
      </c>
      <c r="N13" s="20">
        <v>7</v>
      </c>
      <c r="O13" s="21">
        <v>201.66666666666666</v>
      </c>
    </row>
    <row r="14" spans="1:17">
      <c r="A14" s="62" t="s">
        <v>36</v>
      </c>
      <c r="B14" s="63" t="s">
        <v>35</v>
      </c>
      <c r="C14" s="64">
        <v>45647</v>
      </c>
      <c r="D14" s="72" t="s">
        <v>46</v>
      </c>
      <c r="E14" s="67">
        <v>193</v>
      </c>
      <c r="F14" s="67">
        <v>196</v>
      </c>
      <c r="G14" s="67">
        <v>188</v>
      </c>
      <c r="H14" s="67">
        <v>187</v>
      </c>
      <c r="I14" s="67">
        <v>192</v>
      </c>
      <c r="J14" s="67"/>
      <c r="K14" s="68">
        <v>5</v>
      </c>
      <c r="L14" s="68">
        <v>956</v>
      </c>
      <c r="M14" s="69">
        <v>191.2</v>
      </c>
      <c r="N14" s="70">
        <v>5</v>
      </c>
      <c r="O14" s="71">
        <v>196.2</v>
      </c>
    </row>
    <row r="16" spans="1:17">
      <c r="K16" s="7">
        <f>SUM(K9:K15)</f>
        <v>27</v>
      </c>
      <c r="L16" s="7">
        <f>SUM(L9:L15)</f>
        <v>5251.0010000000002</v>
      </c>
      <c r="M16" s="11">
        <f>SUM(L16/K16)</f>
        <v>194.48151851851853</v>
      </c>
      <c r="N16" s="7">
        <f>SUM(N9:N15)</f>
        <v>50</v>
      </c>
      <c r="O16" s="11">
        <f>SUM(M16+N16)</f>
        <v>244.48151851851853</v>
      </c>
    </row>
  </sheetData>
  <protectedRanges>
    <protectedRange algorithmName="SHA-512" hashValue="ON39YdpmFHfN9f47KpiRvqrKx0V9+erV1CNkpWzYhW/Qyc6aT8rEyCrvauWSYGZK2ia3o7vd3akF07acHAFpOA==" saltValue="yVW9XmDwTqEnmpSGai0KYg==" spinCount="100000" sqref="B1 B8" name="Range1_2"/>
    <protectedRange algorithmName="SHA-512" hashValue="ON39YdpmFHfN9f47KpiRvqrKx0V9+erV1CNkpWzYhW/Qyc6aT8rEyCrvauWSYGZK2ia3o7vd3akF07acHAFpOA==" saltValue="yVW9XmDwTqEnmpSGai0KYg==" spinCount="100000" sqref="I2:J2 B2:C2" name="Range1_1"/>
    <protectedRange algorithmName="SHA-512" hashValue="ON39YdpmFHfN9f47KpiRvqrKx0V9+erV1CNkpWzYhW/Qyc6aT8rEyCrvauWSYGZK2ia3o7vd3akF07acHAFpOA==" saltValue="yVW9XmDwTqEnmpSGai0KYg==" spinCount="100000" sqref="E3:J3 B3:C3" name="Range1_18"/>
    <protectedRange algorithmName="SHA-512" hashValue="ON39YdpmFHfN9f47KpiRvqrKx0V9+erV1CNkpWzYhW/Qyc6aT8rEyCrvauWSYGZK2ia3o7vd3akF07acHAFpOA==" saltValue="yVW9XmDwTqEnmpSGai0KYg==" spinCount="100000" sqref="D3" name="Range1_1_11"/>
    <protectedRange algorithmName="SHA-512" hashValue="ON39YdpmFHfN9f47KpiRvqrKx0V9+erV1CNkpWzYhW/Qyc6aT8rEyCrvauWSYGZK2ia3o7vd3akF07acHAFpOA==" saltValue="yVW9XmDwTqEnmpSGai0KYg==" spinCount="100000" sqref="E10 G10:J10 B10:C10" name="Range1_35_1"/>
    <protectedRange algorithmName="SHA-512" hashValue="ON39YdpmFHfN9f47KpiRvqrKx0V9+erV1CNkpWzYhW/Qyc6aT8rEyCrvauWSYGZK2ia3o7vd3akF07acHAFpOA==" saltValue="yVW9XmDwTqEnmpSGai0KYg==" spinCount="100000" sqref="D10" name="Range1_1_21_1"/>
    <protectedRange algorithmName="SHA-512" hashValue="ON39YdpmFHfN9f47KpiRvqrKx0V9+erV1CNkpWzYhW/Qyc6aT8rEyCrvauWSYGZK2ia3o7vd3akF07acHAFpOA==" saltValue="yVW9XmDwTqEnmpSGai0KYg==" spinCount="100000" sqref="F10" name="Range1_3_10_1"/>
    <protectedRange algorithmName="SHA-512" hashValue="ON39YdpmFHfN9f47KpiRvqrKx0V9+erV1CNkpWzYhW/Qyc6aT8rEyCrvauWSYGZK2ia3o7vd3akF07acHAFpOA==" saltValue="yVW9XmDwTqEnmpSGai0KYg==" spinCount="100000" sqref="E11:J11 B11:C11 B12" name="Range1_36"/>
    <protectedRange algorithmName="SHA-512" hashValue="ON39YdpmFHfN9f47KpiRvqrKx0V9+erV1CNkpWzYhW/Qyc6aT8rEyCrvauWSYGZK2ia3o7vd3akF07acHAFpOA==" saltValue="yVW9XmDwTqEnmpSGai0KYg==" spinCount="100000" sqref="D11" name="Range1_1_33"/>
  </protectedRanges>
  <dataValidations count="1">
    <dataValidation type="list" allowBlank="1" showInputMessage="1" showErrorMessage="1" sqref="B1 B8" xr:uid="{6E52D4A3-B13F-4BAB-8AFE-7932F8CE9B0B}"/>
  </dataValidations>
  <hyperlinks>
    <hyperlink ref="Q1" location="'Virginia Adult Rankings 2024'!A1" display="Back to Ranking" xr:uid="{8FC63E36-CBF6-409C-A041-9348D300A52C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49ADD-FE29-49EF-9D38-A96808C70899}">
  <dimension ref="A1:Q4"/>
  <sheetViews>
    <sheetView workbookViewId="0">
      <selection activeCell="Q1" sqref="Q1"/>
    </sheetView>
  </sheetViews>
  <sheetFormatPr defaultRowHeight="15"/>
  <cols>
    <col min="1" max="1" width="16.85546875" bestFit="1" customWidth="1"/>
    <col min="2" max="2" width="17.28515625" bestFit="1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23</v>
      </c>
      <c r="B2" s="24" t="s">
        <v>106</v>
      </c>
      <c r="C2" s="16">
        <v>45633</v>
      </c>
      <c r="D2" s="23" t="s">
        <v>32</v>
      </c>
      <c r="E2" s="17">
        <v>199</v>
      </c>
      <c r="F2" s="17">
        <v>198</v>
      </c>
      <c r="G2" s="17">
        <v>197</v>
      </c>
      <c r="H2" s="17">
        <v>197</v>
      </c>
      <c r="I2" s="17">
        <v>199</v>
      </c>
      <c r="J2" s="17">
        <v>196</v>
      </c>
      <c r="K2" s="18">
        <v>6</v>
      </c>
      <c r="L2" s="18">
        <v>1186</v>
      </c>
      <c r="M2" s="19">
        <v>197.66666666666666</v>
      </c>
      <c r="N2" s="20">
        <v>4</v>
      </c>
      <c r="O2" s="21">
        <v>201.66666666666666</v>
      </c>
    </row>
    <row r="4" spans="1:17">
      <c r="K4" s="7">
        <f>SUM(K2:K3)</f>
        <v>6</v>
      </c>
      <c r="L4" s="7">
        <f>SUM(L2:L3)</f>
        <v>1186</v>
      </c>
      <c r="M4" s="11">
        <f>SUM(L4/K4)</f>
        <v>197.66666666666666</v>
      </c>
      <c r="N4" s="7">
        <f>SUM(N2:N3)</f>
        <v>4</v>
      </c>
      <c r="O4" s="11">
        <f>SUM(M4+N4)</f>
        <v>201.66666666666666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dataValidations count="1">
    <dataValidation type="list" allowBlank="1" showInputMessage="1" showErrorMessage="1" sqref="B1" xr:uid="{DF1B0E55-FACD-4C28-BC50-03B89D2BE964}"/>
  </dataValidations>
  <hyperlinks>
    <hyperlink ref="Q1" location="'Virginia Adult Rankings 2024'!A1" display="Back to Ranking" xr:uid="{48A6D76C-DC14-47B1-8E0B-21D6AC37ADAB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8A062-1B2C-4321-A69E-CA01A46DBEDD}">
  <dimension ref="A1:Q4"/>
  <sheetViews>
    <sheetView workbookViewId="0">
      <selection activeCell="Q1" sqref="Q1"/>
    </sheetView>
  </sheetViews>
  <sheetFormatPr defaultRowHeight="15"/>
  <cols>
    <col min="1" max="1" width="16.85546875" bestFit="1" customWidth="1"/>
    <col min="2" max="2" width="17.28515625" bestFit="1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26</v>
      </c>
      <c r="B2" s="24" t="s">
        <v>58</v>
      </c>
      <c r="C2" s="16">
        <v>45335</v>
      </c>
      <c r="D2" s="23" t="s">
        <v>46</v>
      </c>
      <c r="E2" s="17">
        <v>182</v>
      </c>
      <c r="F2" s="17">
        <v>186</v>
      </c>
      <c r="G2" s="17">
        <v>175</v>
      </c>
      <c r="H2" s="17"/>
      <c r="I2" s="17"/>
      <c r="J2" s="17"/>
      <c r="K2" s="18">
        <v>3</v>
      </c>
      <c r="L2" s="18">
        <v>543</v>
      </c>
      <c r="M2" s="19">
        <v>181</v>
      </c>
      <c r="N2" s="20">
        <v>5</v>
      </c>
      <c r="O2" s="21">
        <v>186</v>
      </c>
    </row>
    <row r="4" spans="1:17">
      <c r="K4" s="7">
        <f>SUM(K2:K3)</f>
        <v>3</v>
      </c>
      <c r="L4" s="7">
        <f>SUM(L2:L3)</f>
        <v>543</v>
      </c>
      <c r="M4" s="11">
        <f>SUM(L4/K4)</f>
        <v>181</v>
      </c>
      <c r="N4" s="7">
        <f>SUM(N2:N3)</f>
        <v>5</v>
      </c>
      <c r="O4" s="11">
        <f>SUM(M4+N4)</f>
        <v>186</v>
      </c>
    </row>
  </sheetData>
  <protectedRanges>
    <protectedRange algorithmName="SHA-512" hashValue="ON39YdpmFHfN9f47KpiRvqrKx0V9+erV1CNkpWzYhW/Qyc6aT8rEyCrvauWSYGZK2ia3o7vd3akF07acHAFpOA==" saltValue="yVW9XmDwTqEnmpSGai0KYg==" spinCount="100000" sqref="E2:J2 B2:C2" name="Range1_33"/>
    <protectedRange algorithmName="SHA-512" hashValue="ON39YdpmFHfN9f47KpiRvqrKx0V9+erV1CNkpWzYhW/Qyc6aT8rEyCrvauWSYGZK2ia3o7vd3akF07acHAFpOA==" saltValue="yVW9XmDwTqEnmpSGai0KYg==" spinCount="100000" sqref="D2" name="Range1_1_22"/>
  </protectedRanges>
  <dataValidations count="1">
    <dataValidation type="list" allowBlank="1" showInputMessage="1" showErrorMessage="1" sqref="B1" xr:uid="{86522CE0-FD7F-4A69-9113-B38814B9D392}"/>
  </dataValidations>
  <hyperlinks>
    <hyperlink ref="Q1" location="'Virginia Adult Rankings 2024'!A1" display="Back to Ranking" xr:uid="{5EF693CE-8CCF-45CA-9D64-C83CF3F643C7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39DF2-48BE-42F2-96FE-142254DCBE35}">
  <dimension ref="A1:Q14"/>
  <sheetViews>
    <sheetView workbookViewId="0">
      <selection activeCell="Q1" sqref="Q1"/>
    </sheetView>
  </sheetViews>
  <sheetFormatPr defaultRowHeight="15"/>
  <cols>
    <col min="1" max="1" width="16.85546875" bestFit="1" customWidth="1"/>
    <col min="2" max="2" width="17.28515625" bestFit="1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22</v>
      </c>
      <c r="B2" s="24" t="s">
        <v>55</v>
      </c>
      <c r="C2" s="16">
        <v>45335</v>
      </c>
      <c r="D2" s="23" t="s">
        <v>46</v>
      </c>
      <c r="E2" s="17">
        <v>195</v>
      </c>
      <c r="F2" s="17">
        <v>197</v>
      </c>
      <c r="G2" s="17">
        <v>195</v>
      </c>
      <c r="H2" s="17"/>
      <c r="I2" s="17"/>
      <c r="J2" s="17"/>
      <c r="K2" s="18">
        <v>3</v>
      </c>
      <c r="L2" s="18">
        <v>587</v>
      </c>
      <c r="M2" s="19">
        <v>195.66666666666666</v>
      </c>
      <c r="N2" s="20">
        <v>9</v>
      </c>
      <c r="O2" s="21">
        <v>204.66666666666666</v>
      </c>
    </row>
    <row r="3" spans="1:17">
      <c r="A3" s="15" t="s">
        <v>22</v>
      </c>
      <c r="B3" s="24" t="s">
        <v>55</v>
      </c>
      <c r="C3" s="16">
        <v>45360</v>
      </c>
      <c r="D3" s="23" t="s">
        <v>46</v>
      </c>
      <c r="E3" s="17">
        <v>197</v>
      </c>
      <c r="F3" s="17">
        <v>196</v>
      </c>
      <c r="G3" s="17">
        <v>195</v>
      </c>
      <c r="H3" s="17">
        <v>199.001</v>
      </c>
      <c r="I3" s="17">
        <v>194</v>
      </c>
      <c r="J3" s="17">
        <v>195</v>
      </c>
      <c r="K3" s="18">
        <v>6</v>
      </c>
      <c r="L3" s="18">
        <v>1176.001</v>
      </c>
      <c r="M3" s="19">
        <v>196.00016666666667</v>
      </c>
      <c r="N3" s="20">
        <v>12</v>
      </c>
      <c r="O3" s="21">
        <v>208.00016666666667</v>
      </c>
    </row>
    <row r="4" spans="1:17">
      <c r="A4" s="15" t="s">
        <v>22</v>
      </c>
      <c r="B4" s="24" t="s">
        <v>55</v>
      </c>
      <c r="C4" s="16">
        <v>45363</v>
      </c>
      <c r="D4" s="23" t="s">
        <v>46</v>
      </c>
      <c r="E4" s="17">
        <v>193</v>
      </c>
      <c r="F4" s="17">
        <v>194</v>
      </c>
      <c r="G4" s="17">
        <v>193</v>
      </c>
      <c r="H4" s="17"/>
      <c r="I4" s="17"/>
      <c r="J4" s="17"/>
      <c r="K4" s="18">
        <v>3</v>
      </c>
      <c r="L4" s="18">
        <v>580</v>
      </c>
      <c r="M4" s="19">
        <v>193.33333333333334</v>
      </c>
      <c r="N4" s="20">
        <v>4</v>
      </c>
      <c r="O4" s="21">
        <v>197.33333333333334</v>
      </c>
    </row>
    <row r="5" spans="1:17">
      <c r="A5" s="15" t="s">
        <v>22</v>
      </c>
      <c r="B5" s="24" t="s">
        <v>55</v>
      </c>
      <c r="C5" s="16">
        <v>45573</v>
      </c>
      <c r="D5" s="23" t="s">
        <v>46</v>
      </c>
      <c r="E5" s="17">
        <v>192</v>
      </c>
      <c r="F5" s="17">
        <v>197</v>
      </c>
      <c r="G5" s="17">
        <v>199</v>
      </c>
      <c r="H5" s="17"/>
      <c r="I5" s="17"/>
      <c r="J5" s="17"/>
      <c r="K5" s="18">
        <v>3</v>
      </c>
      <c r="L5" s="18">
        <v>588</v>
      </c>
      <c r="M5" s="19">
        <v>196</v>
      </c>
      <c r="N5" s="20">
        <v>5</v>
      </c>
      <c r="O5" s="21">
        <v>201</v>
      </c>
    </row>
    <row r="6" spans="1:17">
      <c r="A6" s="15" t="s">
        <v>22</v>
      </c>
      <c r="B6" s="24" t="s">
        <v>55</v>
      </c>
      <c r="C6" s="16">
        <v>45608</v>
      </c>
      <c r="D6" s="23" t="s">
        <v>46</v>
      </c>
      <c r="E6" s="17">
        <v>195</v>
      </c>
      <c r="F6" s="17">
        <v>193</v>
      </c>
      <c r="G6" s="17">
        <v>197</v>
      </c>
      <c r="H6" s="17"/>
      <c r="I6" s="17"/>
      <c r="J6" s="17"/>
      <c r="K6" s="18">
        <v>3</v>
      </c>
      <c r="L6" s="18">
        <v>585</v>
      </c>
      <c r="M6" s="19">
        <v>195</v>
      </c>
      <c r="N6" s="20">
        <v>9</v>
      </c>
      <c r="O6" s="21">
        <v>204</v>
      </c>
    </row>
    <row r="8" spans="1:17">
      <c r="K8" s="7">
        <f>SUM(K2:K7)</f>
        <v>18</v>
      </c>
      <c r="L8" s="7">
        <f>SUM(L2:L7)</f>
        <v>3516.0010000000002</v>
      </c>
      <c r="M8" s="11">
        <f>SUM(L8/K8)</f>
        <v>195.33338888888889</v>
      </c>
      <c r="N8" s="7">
        <f>SUM(N2:N7)</f>
        <v>39</v>
      </c>
      <c r="O8" s="11">
        <f>SUM(M8+N8)</f>
        <v>234.33338888888889</v>
      </c>
    </row>
    <row r="11" spans="1:17" ht="30">
      <c r="A11" s="1" t="s">
        <v>1</v>
      </c>
      <c r="B11" s="2" t="s">
        <v>2</v>
      </c>
      <c r="C11" s="2" t="s">
        <v>3</v>
      </c>
      <c r="D11" s="3" t="s">
        <v>4</v>
      </c>
      <c r="E11" s="4" t="s">
        <v>5</v>
      </c>
      <c r="F11" s="4" t="s">
        <v>6</v>
      </c>
      <c r="G11" s="4" t="s">
        <v>7</v>
      </c>
      <c r="H11" s="4" t="s">
        <v>8</v>
      </c>
      <c r="I11" s="4" t="s">
        <v>9</v>
      </c>
      <c r="J11" s="4" t="s">
        <v>10</v>
      </c>
      <c r="K11" s="4" t="s">
        <v>11</v>
      </c>
      <c r="L11" s="3" t="s">
        <v>12</v>
      </c>
      <c r="M11" s="5" t="s">
        <v>13</v>
      </c>
      <c r="N11" s="2" t="s">
        <v>14</v>
      </c>
      <c r="O11" s="6" t="s">
        <v>15</v>
      </c>
    </row>
    <row r="12" spans="1:17">
      <c r="A12" s="15" t="s">
        <v>23</v>
      </c>
      <c r="B12" s="24" t="s">
        <v>55</v>
      </c>
      <c r="C12" s="16">
        <v>45636</v>
      </c>
      <c r="D12" s="23" t="s">
        <v>46</v>
      </c>
      <c r="E12" s="17">
        <v>196</v>
      </c>
      <c r="F12" s="17">
        <v>196</v>
      </c>
      <c r="G12" s="17">
        <v>195</v>
      </c>
      <c r="H12" s="17"/>
      <c r="I12" s="17"/>
      <c r="J12" s="17"/>
      <c r="K12" s="18">
        <v>3</v>
      </c>
      <c r="L12" s="18">
        <v>587</v>
      </c>
      <c r="M12" s="19">
        <v>195.66666666666666</v>
      </c>
      <c r="N12" s="20">
        <v>3</v>
      </c>
      <c r="O12" s="21">
        <v>198.66666666666666</v>
      </c>
    </row>
    <row r="14" spans="1:17">
      <c r="K14" s="7">
        <f>SUM(K12:K13)</f>
        <v>3</v>
      </c>
      <c r="L14" s="7">
        <f>SUM(L12:L13)</f>
        <v>587</v>
      </c>
      <c r="M14" s="11">
        <f>SUM(L14/K14)</f>
        <v>195.66666666666666</v>
      </c>
      <c r="N14" s="7">
        <f>SUM(N12:N13)</f>
        <v>3</v>
      </c>
      <c r="O14" s="11">
        <f>SUM(M14+N14)</f>
        <v>198.66666666666666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 B11" name="Range1_2"/>
    <protectedRange algorithmName="SHA-512" hashValue="ON39YdpmFHfN9f47KpiRvqrKx0V9+erV1CNkpWzYhW/Qyc6aT8rEyCrvauWSYGZK2ia3o7vd3akF07acHAFpOA==" saltValue="yVW9XmDwTqEnmpSGai0KYg==" spinCount="100000" sqref="E2:J2 B2:C2" name="Range1_7"/>
    <protectedRange algorithmName="SHA-512" hashValue="ON39YdpmFHfN9f47KpiRvqrKx0V9+erV1CNkpWzYhW/Qyc6aT8rEyCrvauWSYGZK2ia3o7vd3akF07acHAFpOA==" saltValue="yVW9XmDwTqEnmpSGai0KYg==" spinCount="100000" sqref="D2" name="Range1_1_8"/>
    <protectedRange algorithmName="SHA-512" hashValue="ON39YdpmFHfN9f47KpiRvqrKx0V9+erV1CNkpWzYhW/Qyc6aT8rEyCrvauWSYGZK2ia3o7vd3akF07acHAFpOA==" saltValue="yVW9XmDwTqEnmpSGai0KYg==" spinCount="100000" sqref="B3" name="Range1_17"/>
    <protectedRange algorithmName="SHA-512" hashValue="ON39YdpmFHfN9f47KpiRvqrKx0V9+erV1CNkpWzYhW/Qyc6aT8rEyCrvauWSYGZK2ia3o7vd3akF07acHAFpOA==" saltValue="yVW9XmDwTqEnmpSGai0KYg==" spinCount="100000" sqref="E4:J4 B4:C4" name="Range1_18"/>
    <protectedRange algorithmName="SHA-512" hashValue="ON39YdpmFHfN9f47KpiRvqrKx0V9+erV1CNkpWzYhW/Qyc6aT8rEyCrvauWSYGZK2ia3o7vd3akF07acHAFpOA==" saltValue="yVW9XmDwTqEnmpSGai0KYg==" spinCount="100000" sqref="D4" name="Range1_1_11"/>
    <protectedRange algorithmName="SHA-512" hashValue="ON39YdpmFHfN9f47KpiRvqrKx0V9+erV1CNkpWzYhW/Qyc6aT8rEyCrvauWSYGZK2ia3o7vd3akF07acHAFpOA==" saltValue="yVW9XmDwTqEnmpSGai0KYg==" spinCount="100000" sqref="E5:J5 B5:C5" name="Range1_34_1"/>
    <protectedRange algorithmName="SHA-512" hashValue="ON39YdpmFHfN9f47KpiRvqrKx0V9+erV1CNkpWzYhW/Qyc6aT8rEyCrvauWSYGZK2ia3o7vd3akF07acHAFpOA==" saltValue="yVW9XmDwTqEnmpSGai0KYg==" spinCount="100000" sqref="D5" name="Range1_1_20_1"/>
  </protectedRanges>
  <dataValidations count="1">
    <dataValidation type="list" allowBlank="1" showInputMessage="1" showErrorMessage="1" sqref="B1 B11" xr:uid="{2AAAC98D-33C7-4221-88D7-D2F7201559C9}"/>
  </dataValidations>
  <hyperlinks>
    <hyperlink ref="Q1" location="'Virginia Adult Rankings 2024'!A1" display="Back to Ranking" xr:uid="{2B41FAA2-3818-4FEA-9974-5930F539A56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0780E-A6F8-4D47-9BCB-9A2E80197E04}">
  <dimension ref="A1:Q10"/>
  <sheetViews>
    <sheetView workbookViewId="0">
      <selection activeCell="Q1" sqref="Q1"/>
    </sheetView>
  </sheetViews>
  <sheetFormatPr defaultRowHeight="15"/>
  <cols>
    <col min="1" max="1" width="16.85546875" bestFit="1" customWidth="1"/>
    <col min="2" max="2" width="17.28515625" bestFit="1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23</v>
      </c>
      <c r="B2" s="24" t="s">
        <v>105</v>
      </c>
      <c r="C2" s="16">
        <v>45633</v>
      </c>
      <c r="D2" s="23" t="s">
        <v>32</v>
      </c>
      <c r="E2" s="17">
        <v>197</v>
      </c>
      <c r="F2" s="17">
        <v>195</v>
      </c>
      <c r="G2" s="17">
        <v>198</v>
      </c>
      <c r="H2" s="34">
        <v>200.001</v>
      </c>
      <c r="I2" s="17">
        <v>197</v>
      </c>
      <c r="J2" s="17">
        <v>199</v>
      </c>
      <c r="K2" s="18">
        <v>6</v>
      </c>
      <c r="L2" s="18">
        <v>1186.001</v>
      </c>
      <c r="M2" s="19">
        <v>197.66683333333333</v>
      </c>
      <c r="N2" s="20">
        <v>8</v>
      </c>
      <c r="O2" s="21">
        <v>205.66683333333333</v>
      </c>
    </row>
    <row r="4" spans="1:17">
      <c r="K4" s="7">
        <f>SUM(K2:K3)</f>
        <v>6</v>
      </c>
      <c r="L4" s="7">
        <f>SUM(L2:L3)</f>
        <v>1186.001</v>
      </c>
      <c r="M4" s="11">
        <f>SUM(L4/K4)</f>
        <v>197.66683333333333</v>
      </c>
      <c r="N4" s="7">
        <f>SUM(N2:N3)</f>
        <v>8</v>
      </c>
      <c r="O4" s="11">
        <f>SUM(M4+N4)</f>
        <v>205.66683333333333</v>
      </c>
    </row>
    <row r="7" spans="1:17" ht="30">
      <c r="A7" s="1" t="s">
        <v>1</v>
      </c>
      <c r="B7" s="2" t="s">
        <v>2</v>
      </c>
      <c r="C7" s="2" t="s">
        <v>3</v>
      </c>
      <c r="D7" s="3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  <c r="K7" s="4" t="s">
        <v>11</v>
      </c>
      <c r="L7" s="3" t="s">
        <v>12</v>
      </c>
      <c r="M7" s="5" t="s">
        <v>13</v>
      </c>
      <c r="N7" s="2" t="s">
        <v>14</v>
      </c>
      <c r="O7" s="6" t="s">
        <v>15</v>
      </c>
    </row>
    <row r="8" spans="1:17">
      <c r="A8" s="15" t="s">
        <v>22</v>
      </c>
      <c r="B8" s="24" t="s">
        <v>105</v>
      </c>
      <c r="C8" s="16">
        <v>45633</v>
      </c>
      <c r="D8" s="23" t="s">
        <v>32</v>
      </c>
      <c r="E8" s="56">
        <v>194</v>
      </c>
      <c r="F8" s="56">
        <v>196</v>
      </c>
      <c r="G8" s="56">
        <v>191</v>
      </c>
      <c r="H8" s="56">
        <v>192</v>
      </c>
      <c r="I8" s="56">
        <v>199</v>
      </c>
      <c r="J8" s="56">
        <v>196</v>
      </c>
      <c r="K8" s="18">
        <v>6</v>
      </c>
      <c r="L8" s="18">
        <v>1168</v>
      </c>
      <c r="M8" s="19">
        <v>194.66666666666666</v>
      </c>
      <c r="N8" s="20">
        <v>4</v>
      </c>
      <c r="O8" s="21">
        <v>198.66666666666666</v>
      </c>
    </row>
    <row r="10" spans="1:17">
      <c r="K10" s="7">
        <f>SUM(K8:K9)</f>
        <v>6</v>
      </c>
      <c r="L10" s="7">
        <f>SUM(L8:L9)</f>
        <v>1168</v>
      </c>
      <c r="M10" s="11">
        <f>SUM(L10/K10)</f>
        <v>194.66666666666666</v>
      </c>
      <c r="N10" s="7">
        <f>SUM(N8:N9)</f>
        <v>4</v>
      </c>
      <c r="O10" s="11">
        <f>SUM(M10+N10)</f>
        <v>198.66666666666666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 B7" name="Range1_2"/>
  </protectedRanges>
  <dataValidations count="1">
    <dataValidation type="list" allowBlank="1" showInputMessage="1" showErrorMessage="1" sqref="B1 B7" xr:uid="{9A8CB9E7-1857-4029-9BE7-DB71BF57F000}"/>
  </dataValidations>
  <hyperlinks>
    <hyperlink ref="Q1" location="'Virginia Adult Rankings 2024'!A1" display="Back to Ranking" xr:uid="{BECD69F5-9F06-4617-B699-BCA8D230386C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2BFD5-7696-45EB-BA71-781E042C5FB0}">
  <dimension ref="A1:Q4"/>
  <sheetViews>
    <sheetView workbookViewId="0"/>
  </sheetViews>
  <sheetFormatPr defaultRowHeight="15"/>
  <cols>
    <col min="1" max="1" width="18" customWidth="1"/>
    <col min="2" max="2" width="18.42578125" bestFit="1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23</v>
      </c>
      <c r="B2" s="24" t="s">
        <v>62</v>
      </c>
      <c r="C2" s="16">
        <v>45573</v>
      </c>
      <c r="D2" s="23" t="s">
        <v>46</v>
      </c>
      <c r="E2" s="17">
        <v>189</v>
      </c>
      <c r="F2" s="17">
        <v>195</v>
      </c>
      <c r="G2" s="17">
        <v>194</v>
      </c>
      <c r="H2" s="17"/>
      <c r="I2" s="17"/>
      <c r="J2" s="17"/>
      <c r="K2" s="18">
        <v>3</v>
      </c>
      <c r="L2" s="18">
        <v>578</v>
      </c>
      <c r="M2" s="19">
        <v>192.66666666666666</v>
      </c>
      <c r="N2" s="20">
        <v>2</v>
      </c>
      <c r="O2" s="21">
        <v>194.66666666666666</v>
      </c>
    </row>
    <row r="4" spans="1:17">
      <c r="K4" s="7">
        <f>SUM(K2:K3)</f>
        <v>3</v>
      </c>
      <c r="L4" s="7">
        <f>SUM(L2:L3)</f>
        <v>578</v>
      </c>
      <c r="M4" s="11">
        <f>SUM(L4/K4)</f>
        <v>192.66666666666666</v>
      </c>
      <c r="N4" s="7">
        <f>SUM(N2:N3)</f>
        <v>2</v>
      </c>
      <c r="O4" s="11">
        <f>SUM(M4+N4)</f>
        <v>194.66666666666666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E2:J2 B2:C2" name="Range1_34_1"/>
    <protectedRange algorithmName="SHA-512" hashValue="ON39YdpmFHfN9f47KpiRvqrKx0V9+erV1CNkpWzYhW/Qyc6aT8rEyCrvauWSYGZK2ia3o7vd3akF07acHAFpOA==" saltValue="yVW9XmDwTqEnmpSGai0KYg==" spinCount="100000" sqref="D2" name="Range1_1_20_1"/>
  </protectedRanges>
  <dataValidations count="1">
    <dataValidation type="list" allowBlank="1" showInputMessage="1" showErrorMessage="1" sqref="B1" xr:uid="{74C0631D-9932-4692-A45E-6E56F92E1398}"/>
  </dataValidations>
  <hyperlinks>
    <hyperlink ref="Q1" location="'Virginia Adult Rankings 2024'!A1" display="Back to Ranking" xr:uid="{4F72DB94-B5FA-4941-8425-ABD77B92A0FE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BC5F2-BB91-45B3-AF8A-CBB596EC076C}">
  <dimension ref="A1:Q4"/>
  <sheetViews>
    <sheetView workbookViewId="0">
      <selection activeCell="Q1" sqref="Q1"/>
    </sheetView>
  </sheetViews>
  <sheetFormatPr defaultRowHeight="15"/>
  <cols>
    <col min="1" max="1" width="16.85546875" bestFit="1" customWidth="1"/>
    <col min="2" max="2" width="17.28515625" bestFit="1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23</v>
      </c>
      <c r="B2" s="24" t="s">
        <v>101</v>
      </c>
      <c r="C2" s="16">
        <v>45633</v>
      </c>
      <c r="D2" s="23" t="s">
        <v>32</v>
      </c>
      <c r="E2" s="17">
        <v>199</v>
      </c>
      <c r="F2" s="17">
        <v>198</v>
      </c>
      <c r="G2" s="17">
        <v>198</v>
      </c>
      <c r="H2" s="17">
        <v>199</v>
      </c>
      <c r="I2" s="17">
        <v>199</v>
      </c>
      <c r="J2" s="17">
        <v>198</v>
      </c>
      <c r="K2" s="18">
        <v>6</v>
      </c>
      <c r="L2" s="18">
        <v>1191</v>
      </c>
      <c r="M2" s="19">
        <v>198.5</v>
      </c>
      <c r="N2" s="20">
        <v>4</v>
      </c>
      <c r="O2" s="21">
        <v>202.5</v>
      </c>
    </row>
    <row r="4" spans="1:17">
      <c r="K4" s="7">
        <f>SUM(K2:K3)</f>
        <v>6</v>
      </c>
      <c r="L4" s="7">
        <f>SUM(L2:L3)</f>
        <v>1191</v>
      </c>
      <c r="M4" s="11">
        <f>SUM(L4/K4)</f>
        <v>198.5</v>
      </c>
      <c r="N4" s="7">
        <f>SUM(N2:N3)</f>
        <v>4</v>
      </c>
      <c r="O4" s="11">
        <f>SUM(M4+N4)</f>
        <v>202.5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dataValidations count="1">
    <dataValidation type="list" allowBlank="1" showInputMessage="1" showErrorMessage="1" sqref="B1" xr:uid="{D5A9533A-AAFE-4C5D-87DE-2A12BD38A84F}"/>
  </dataValidations>
  <hyperlinks>
    <hyperlink ref="Q1" location="'Virginia Adult Rankings 2024'!A1" display="Back to Ranking" xr:uid="{31502934-B7A6-46EA-8831-9DEC7B986E4B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15398-8A21-403C-874C-1AB9D37D8D72}">
  <dimension ref="A1:Q5"/>
  <sheetViews>
    <sheetView workbookViewId="0">
      <selection activeCell="Q1" sqref="Q1"/>
    </sheetView>
  </sheetViews>
  <sheetFormatPr defaultRowHeight="15"/>
  <cols>
    <col min="1" max="1" width="16.85546875" bestFit="1" customWidth="1"/>
    <col min="2" max="2" width="17.28515625" bestFit="1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36</v>
      </c>
      <c r="B2" s="24" t="s">
        <v>39</v>
      </c>
      <c r="C2" s="16">
        <v>45297</v>
      </c>
      <c r="D2" s="36" t="s">
        <v>32</v>
      </c>
      <c r="E2" s="17">
        <v>197</v>
      </c>
      <c r="F2" s="17">
        <v>194</v>
      </c>
      <c r="G2" s="17">
        <v>197</v>
      </c>
      <c r="H2" s="17">
        <v>196</v>
      </c>
      <c r="I2" s="17">
        <v>199</v>
      </c>
      <c r="J2" s="17"/>
      <c r="K2" s="18">
        <v>5</v>
      </c>
      <c r="L2" s="18">
        <v>983</v>
      </c>
      <c r="M2" s="19">
        <v>196.6</v>
      </c>
      <c r="N2" s="20">
        <v>5</v>
      </c>
      <c r="O2" s="21">
        <v>201.6</v>
      </c>
    </row>
    <row r="3" spans="1:17">
      <c r="A3" s="15" t="s">
        <v>36</v>
      </c>
      <c r="B3" s="24" t="s">
        <v>39</v>
      </c>
      <c r="C3" s="16">
        <v>45300</v>
      </c>
      <c r="D3" s="36" t="s">
        <v>32</v>
      </c>
      <c r="E3" s="17">
        <v>189</v>
      </c>
      <c r="F3" s="17">
        <v>194</v>
      </c>
      <c r="G3" s="17">
        <v>195</v>
      </c>
      <c r="H3" s="17"/>
      <c r="I3" s="17"/>
      <c r="J3" s="17"/>
      <c r="K3" s="18">
        <v>3</v>
      </c>
      <c r="L3" s="18">
        <v>578</v>
      </c>
      <c r="M3" s="19">
        <v>192.66666666666666</v>
      </c>
      <c r="N3" s="20">
        <v>5</v>
      </c>
      <c r="O3" s="21">
        <v>197.66666666666666</v>
      </c>
    </row>
    <row r="5" spans="1:17">
      <c r="K5" s="7">
        <f>SUM(K2:K4)</f>
        <v>8</v>
      </c>
      <c r="L5" s="7">
        <f>SUM(L2:L4)</f>
        <v>1561</v>
      </c>
      <c r="M5" s="11">
        <f>SUM(L5/K5)</f>
        <v>195.125</v>
      </c>
      <c r="N5" s="7">
        <f>SUM(N2:N4)</f>
        <v>10</v>
      </c>
      <c r="O5" s="11">
        <f>SUM(M5+N5)</f>
        <v>205.125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3:J3 B3:C3" name="Range1_12"/>
    <protectedRange algorithmName="SHA-512" hashValue="ON39YdpmFHfN9f47KpiRvqrKx0V9+erV1CNkpWzYhW/Qyc6aT8rEyCrvauWSYGZK2ia3o7vd3akF07acHAFpOA==" saltValue="yVW9XmDwTqEnmpSGai0KYg==" spinCount="100000" sqref="D3" name="Range1_1_5"/>
  </protectedRanges>
  <dataValidations count="1">
    <dataValidation type="list" allowBlank="1" showInputMessage="1" showErrorMessage="1" sqref="B1" xr:uid="{05C4D5E9-0708-491B-9727-FF2BAECF7C6C}"/>
  </dataValidations>
  <hyperlinks>
    <hyperlink ref="Q1" location="'Virginia Adult Rankings 2024'!A1" display="Back to Ranking" xr:uid="{E88E7CD8-B93B-472E-B7F3-79E59FF61948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5F282-E300-4705-B977-7605434E48EA}">
  <dimension ref="A1:Q8"/>
  <sheetViews>
    <sheetView workbookViewId="0">
      <selection activeCell="Q1" sqref="Q1"/>
    </sheetView>
  </sheetViews>
  <sheetFormatPr defaultRowHeight="15"/>
  <cols>
    <col min="1" max="1" width="18" customWidth="1"/>
    <col min="2" max="2" width="18.42578125" bestFit="1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23</v>
      </c>
      <c r="B2" s="24" t="s">
        <v>51</v>
      </c>
      <c r="C2" s="16">
        <v>45325</v>
      </c>
      <c r="D2" s="23" t="s">
        <v>46</v>
      </c>
      <c r="E2" s="17">
        <v>199</v>
      </c>
      <c r="F2" s="17">
        <v>198</v>
      </c>
      <c r="G2" s="17">
        <v>198</v>
      </c>
      <c r="H2" s="17">
        <v>199</v>
      </c>
      <c r="I2" s="17">
        <v>197</v>
      </c>
      <c r="J2" s="17"/>
      <c r="K2" s="18">
        <v>5</v>
      </c>
      <c r="L2" s="18">
        <v>991</v>
      </c>
      <c r="M2" s="19">
        <v>198.2</v>
      </c>
      <c r="N2" s="20">
        <v>2</v>
      </c>
      <c r="O2" s="21">
        <v>200.2</v>
      </c>
    </row>
    <row r="3" spans="1:17">
      <c r="A3" s="15" t="s">
        <v>23</v>
      </c>
      <c r="B3" s="24" t="s">
        <v>51</v>
      </c>
      <c r="C3" s="16">
        <v>45332</v>
      </c>
      <c r="D3" s="23" t="s">
        <v>46</v>
      </c>
      <c r="E3" s="34">
        <v>200.001</v>
      </c>
      <c r="F3" s="17">
        <v>198</v>
      </c>
      <c r="G3" s="17">
        <v>197</v>
      </c>
      <c r="H3" s="17">
        <v>199</v>
      </c>
      <c r="I3" s="17">
        <v>199</v>
      </c>
      <c r="J3" s="17">
        <v>198</v>
      </c>
      <c r="K3" s="18">
        <v>6</v>
      </c>
      <c r="L3" s="18">
        <v>1191.001</v>
      </c>
      <c r="M3" s="19">
        <v>198.50016666666667</v>
      </c>
      <c r="N3" s="20">
        <v>8</v>
      </c>
      <c r="O3" s="21">
        <v>206.50016666666667</v>
      </c>
    </row>
    <row r="4" spans="1:17">
      <c r="A4" s="15" t="s">
        <v>23</v>
      </c>
      <c r="B4" s="24" t="s">
        <v>51</v>
      </c>
      <c r="C4" s="16">
        <v>45606</v>
      </c>
      <c r="D4" s="23" t="s">
        <v>46</v>
      </c>
      <c r="E4" s="17">
        <v>199</v>
      </c>
      <c r="F4" s="34">
        <v>200.001</v>
      </c>
      <c r="G4" s="17"/>
      <c r="H4" s="17"/>
      <c r="I4" s="17"/>
      <c r="J4" s="17"/>
      <c r="K4" s="18">
        <v>2</v>
      </c>
      <c r="L4" s="18">
        <v>399.00099999999998</v>
      </c>
      <c r="M4" s="19">
        <v>199.50049999999999</v>
      </c>
      <c r="N4" s="20">
        <v>5</v>
      </c>
      <c r="O4" s="21">
        <v>204.50049999999999</v>
      </c>
    </row>
    <row r="5" spans="1:17">
      <c r="A5" s="15" t="s">
        <v>23</v>
      </c>
      <c r="B5" s="24" t="s">
        <v>51</v>
      </c>
      <c r="C5" s="16">
        <v>45633</v>
      </c>
      <c r="D5" s="23" t="s">
        <v>32</v>
      </c>
      <c r="E5" s="17">
        <v>197</v>
      </c>
      <c r="F5" s="34">
        <v>200</v>
      </c>
      <c r="G5" s="17">
        <v>198</v>
      </c>
      <c r="H5" s="17">
        <v>198</v>
      </c>
      <c r="I5" s="34">
        <v>200.001</v>
      </c>
      <c r="J5" s="17">
        <v>199</v>
      </c>
      <c r="K5" s="18">
        <v>6</v>
      </c>
      <c r="L5" s="18">
        <v>1192.001</v>
      </c>
      <c r="M5" s="19">
        <v>198.66683333333333</v>
      </c>
      <c r="N5" s="20">
        <v>8</v>
      </c>
      <c r="O5" s="21">
        <v>206.66683333333333</v>
      </c>
    </row>
    <row r="6" spans="1:17">
      <c r="A6" s="62" t="s">
        <v>23</v>
      </c>
      <c r="B6" s="63" t="s">
        <v>51</v>
      </c>
      <c r="C6" s="64">
        <v>45647</v>
      </c>
      <c r="D6" s="65" t="s">
        <v>46</v>
      </c>
      <c r="E6" s="67">
        <v>199</v>
      </c>
      <c r="F6" s="67">
        <v>199</v>
      </c>
      <c r="G6" s="66">
        <v>200.001</v>
      </c>
      <c r="H6" s="66">
        <v>200</v>
      </c>
      <c r="I6" s="67">
        <v>198</v>
      </c>
      <c r="J6" s="67"/>
      <c r="K6" s="68">
        <v>5</v>
      </c>
      <c r="L6" s="68">
        <v>996.00099999999998</v>
      </c>
      <c r="M6" s="69">
        <v>199.2002</v>
      </c>
      <c r="N6" s="70">
        <v>6</v>
      </c>
      <c r="O6" s="71">
        <v>205.2002</v>
      </c>
    </row>
    <row r="8" spans="1:17">
      <c r="K8" s="7">
        <f>SUM(K2:K7)</f>
        <v>24</v>
      </c>
      <c r="L8" s="7">
        <f>SUM(L2:L7)</f>
        <v>4769.0040000000008</v>
      </c>
      <c r="M8" s="11">
        <f>SUM(L8/K8)</f>
        <v>198.70850000000004</v>
      </c>
      <c r="N8" s="7">
        <f>SUM(N2:N7)</f>
        <v>29</v>
      </c>
      <c r="O8" s="11">
        <f>SUM(M8+N8)</f>
        <v>227.70850000000004</v>
      </c>
    </row>
  </sheetData>
  <protectedRanges>
    <protectedRange algorithmName="SHA-512" hashValue="ON39YdpmFHfN9f47KpiRvqrKx0V9+erV1CNkpWzYhW/Qyc6aT8rEyCrvauWSYGZK2ia3o7vd3akF07acHAFpOA==" saltValue="yVW9XmDwTqEnmpSGai0KYg==" spinCount="100000" sqref="B2:C2" name="Range1_15_1"/>
    <protectedRange algorithmName="SHA-512" hashValue="ON39YdpmFHfN9f47KpiRvqrKx0V9+erV1CNkpWzYhW/Qyc6aT8rEyCrvauWSYGZK2ia3o7vd3akF07acHAFpOA==" saltValue="yVW9XmDwTqEnmpSGai0KYg==" spinCount="100000" sqref="D2" name="Range1_1_19_1"/>
    <protectedRange algorithmName="SHA-512" hashValue="ON39YdpmFHfN9f47KpiRvqrKx0V9+erV1CNkpWzYhW/Qyc6aT8rEyCrvauWSYGZK2ia3o7vd3akF07acHAFpOA==" saltValue="yVW9XmDwTqEnmpSGai0KYg==" spinCount="100000" sqref="H2:J2" name="Range1_3_9_1"/>
    <protectedRange algorithmName="SHA-512" hashValue="ON39YdpmFHfN9f47KpiRvqrKx0V9+erV1CNkpWzYhW/Qyc6aT8rEyCrvauWSYGZK2ia3o7vd3akF07acHAFpOA==" saltValue="yVW9XmDwTqEnmpSGai0KYg==" spinCount="100000" sqref="E2:G2" name="Range1_3_1_2_1"/>
    <protectedRange algorithmName="SHA-512" hashValue="ON39YdpmFHfN9f47KpiRvqrKx0V9+erV1CNkpWzYhW/Qyc6aT8rEyCrvauWSYGZK2ia3o7vd3akF07acHAFpOA==" saltValue="yVW9XmDwTqEnmpSGai0KYg==" spinCount="100000" sqref="B3" name="Range1_9"/>
    <protectedRange algorithmName="SHA-512" hashValue="ON39YdpmFHfN9f47KpiRvqrKx0V9+erV1CNkpWzYhW/Qyc6aT8rEyCrvauWSYGZK2ia3o7vd3akF07acHAFpOA==" saltValue="yVW9XmDwTqEnmpSGai0KYg==" spinCount="100000" sqref="B4:C4 B5" name="Range1_2"/>
    <protectedRange algorithmName="SHA-512" hashValue="ON39YdpmFHfN9f47KpiRvqrKx0V9+erV1CNkpWzYhW/Qyc6aT8rEyCrvauWSYGZK2ia3o7vd3akF07acHAFpOA==" saltValue="yVW9XmDwTqEnmpSGai0KYg==" spinCount="100000" sqref="H4:J4" name="Range1_3_1"/>
    <protectedRange algorithmName="SHA-512" hashValue="ON39YdpmFHfN9f47KpiRvqrKx0V9+erV1CNkpWzYhW/Qyc6aT8rEyCrvauWSYGZK2ia3o7vd3akF07acHAFpOA==" saltValue="yVW9XmDwTqEnmpSGai0KYg==" spinCount="100000" sqref="E4:G4" name="Range1_3_1_5"/>
  </protectedRanges>
  <dataValidations count="1">
    <dataValidation type="list" allowBlank="1" showInputMessage="1" showErrorMessage="1" sqref="B1" xr:uid="{C249CDEE-F7A7-465A-9071-3ADA8C8F1A83}"/>
  </dataValidations>
  <hyperlinks>
    <hyperlink ref="Q1" location="'Virginia Adult Rankings 2024'!A1" display="Back to Ranking" xr:uid="{627EE972-D88E-4BA0-9E65-E1F2A72893E9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FCD8C-B040-4B32-800B-73091B473B9D}">
  <dimension ref="A1:Q4"/>
  <sheetViews>
    <sheetView workbookViewId="0">
      <selection activeCell="Q1" sqref="Q1"/>
    </sheetView>
  </sheetViews>
  <sheetFormatPr defaultRowHeight="15"/>
  <cols>
    <col min="1" max="1" width="16.85546875" bestFit="1" customWidth="1"/>
    <col min="2" max="2" width="17.28515625" bestFit="1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22</v>
      </c>
      <c r="B2" s="24" t="s">
        <v>82</v>
      </c>
      <c r="C2" s="16">
        <v>45608</v>
      </c>
      <c r="D2" s="23" t="s">
        <v>46</v>
      </c>
      <c r="E2" s="17">
        <v>191.001</v>
      </c>
      <c r="F2" s="17">
        <v>191</v>
      </c>
      <c r="G2" s="17">
        <v>186</v>
      </c>
      <c r="H2" s="17"/>
      <c r="I2" s="17"/>
      <c r="J2" s="17"/>
      <c r="K2" s="18">
        <v>3</v>
      </c>
      <c r="L2" s="18">
        <v>568.00099999999998</v>
      </c>
      <c r="M2" s="19">
        <v>189.33366666666666</v>
      </c>
      <c r="N2" s="20">
        <v>3</v>
      </c>
      <c r="O2" s="21">
        <v>192.33366666666666</v>
      </c>
    </row>
    <row r="4" spans="1:17">
      <c r="K4" s="7">
        <f>SUM(K2:K3)</f>
        <v>3</v>
      </c>
      <c r="L4" s="7">
        <f>SUM(L2:L3)</f>
        <v>568.00099999999998</v>
      </c>
      <c r="M4" s="11">
        <f>SUM(L4/K4)</f>
        <v>189.33366666666666</v>
      </c>
      <c r="N4" s="7">
        <f>SUM(N2:N3)</f>
        <v>3</v>
      </c>
      <c r="O4" s="11">
        <f>SUM(M4+N4)</f>
        <v>192.33366666666666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dataValidations count="1">
    <dataValidation type="list" allowBlank="1" showInputMessage="1" showErrorMessage="1" sqref="B1" xr:uid="{28BB2630-B6F9-4D14-A0AC-720A5826FC35}"/>
  </dataValidations>
  <hyperlinks>
    <hyperlink ref="Q1" location="'Virginia Adult Rankings 2024'!A1" display="Back to Ranking" xr:uid="{A6E4353F-CED5-4A78-9820-3339BA4B6D0C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4F1FE-AA8B-41C0-8D3A-E945444EC6CC}">
  <dimension ref="A1:Q4"/>
  <sheetViews>
    <sheetView workbookViewId="0">
      <selection activeCell="Q1" sqref="Q1"/>
    </sheetView>
  </sheetViews>
  <sheetFormatPr defaultRowHeight="15"/>
  <cols>
    <col min="1" max="1" width="16.85546875" bestFit="1" customWidth="1"/>
    <col min="2" max="2" width="17.28515625" bestFit="1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23</v>
      </c>
      <c r="B2" s="24" t="s">
        <v>107</v>
      </c>
      <c r="C2" s="16">
        <v>45633</v>
      </c>
      <c r="D2" s="23" t="s">
        <v>32</v>
      </c>
      <c r="E2" s="17">
        <v>199.001</v>
      </c>
      <c r="F2" s="17">
        <v>198</v>
      </c>
      <c r="G2" s="17">
        <v>199</v>
      </c>
      <c r="H2" s="17">
        <v>197</v>
      </c>
      <c r="I2" s="17">
        <v>197</v>
      </c>
      <c r="J2" s="17">
        <v>195</v>
      </c>
      <c r="K2" s="18">
        <v>6</v>
      </c>
      <c r="L2" s="18">
        <v>1185.001</v>
      </c>
      <c r="M2" s="19">
        <v>197.50016666666667</v>
      </c>
      <c r="N2" s="20">
        <v>8</v>
      </c>
      <c r="O2" s="21">
        <v>205.50016666666667</v>
      </c>
    </row>
    <row r="4" spans="1:17">
      <c r="K4" s="7">
        <f>SUM(K2:K3)</f>
        <v>6</v>
      </c>
      <c r="L4" s="7">
        <f>SUM(L2:L3)</f>
        <v>1185.001</v>
      </c>
      <c r="M4" s="11">
        <f>SUM(L4/K4)</f>
        <v>197.50016666666667</v>
      </c>
      <c r="N4" s="7">
        <f>SUM(N2:N3)</f>
        <v>8</v>
      </c>
      <c r="O4" s="11">
        <f>SUM(M4+N4)</f>
        <v>205.50016666666667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dataValidations count="1">
    <dataValidation type="list" allowBlank="1" showInputMessage="1" showErrorMessage="1" sqref="B1" xr:uid="{FE33039B-E6A4-4329-83B3-74CA1CAFF632}"/>
  </dataValidations>
  <hyperlinks>
    <hyperlink ref="Q1" location="'Virginia Adult Rankings 2024'!A1" display="Back to Ranking" xr:uid="{8E53F4B5-40CB-4E75-839B-3EE419959819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3F650-464A-4005-82B6-A9613164F791}">
  <dimension ref="A1:Q4"/>
  <sheetViews>
    <sheetView workbookViewId="0">
      <selection activeCell="Q1" sqref="Q1"/>
    </sheetView>
  </sheetViews>
  <sheetFormatPr defaultRowHeight="15"/>
  <cols>
    <col min="1" max="1" width="16.85546875" bestFit="1" customWidth="1"/>
    <col min="2" max="2" width="17.28515625" bestFit="1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23</v>
      </c>
      <c r="B2" s="24" t="s">
        <v>111</v>
      </c>
      <c r="C2" s="16">
        <v>45633</v>
      </c>
      <c r="D2" s="23" t="s">
        <v>32</v>
      </c>
      <c r="E2" s="17">
        <v>198</v>
      </c>
      <c r="F2" s="17">
        <v>193</v>
      </c>
      <c r="G2" s="17">
        <v>198</v>
      </c>
      <c r="H2" s="17">
        <v>198</v>
      </c>
      <c r="I2" s="17">
        <v>196</v>
      </c>
      <c r="J2" s="17">
        <v>199</v>
      </c>
      <c r="K2" s="18">
        <v>6</v>
      </c>
      <c r="L2" s="18">
        <v>1182</v>
      </c>
      <c r="M2" s="19">
        <v>197</v>
      </c>
      <c r="N2" s="20">
        <v>4</v>
      </c>
      <c r="O2" s="21">
        <v>201</v>
      </c>
    </row>
    <row r="4" spans="1:17">
      <c r="K4" s="7">
        <f>SUM(K2:K3)</f>
        <v>6</v>
      </c>
      <c r="L4" s="7">
        <f>SUM(L2:L3)</f>
        <v>1182</v>
      </c>
      <c r="M4" s="11">
        <f>SUM(L4/K4)</f>
        <v>197</v>
      </c>
      <c r="N4" s="7">
        <f>SUM(N2:N3)</f>
        <v>4</v>
      </c>
      <c r="O4" s="11">
        <f>SUM(M4+N4)</f>
        <v>201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dataValidations count="1">
    <dataValidation type="list" allowBlank="1" showInputMessage="1" showErrorMessage="1" sqref="B1" xr:uid="{12415024-A0F5-4C07-98E6-9AE8CEF59B53}"/>
  </dataValidations>
  <hyperlinks>
    <hyperlink ref="Q1" location="'Virginia Adult Rankings 2024'!A1" display="Back to Ranking" xr:uid="{EEF25779-8E42-45F8-ACE4-F0A37A20345E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A2AE5-6031-4B56-B8F6-5408CE9F9A56}">
  <dimension ref="A1:Q11"/>
  <sheetViews>
    <sheetView workbookViewId="0"/>
  </sheetViews>
  <sheetFormatPr defaultRowHeight="15"/>
  <cols>
    <col min="1" max="1" width="16.85546875" bestFit="1" customWidth="1"/>
    <col min="2" max="2" width="17.28515625" bestFit="1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22</v>
      </c>
      <c r="B2" s="24" t="s">
        <v>53</v>
      </c>
      <c r="C2" s="16">
        <v>45325</v>
      </c>
      <c r="D2" s="23" t="s">
        <v>46</v>
      </c>
      <c r="E2" s="17">
        <v>199</v>
      </c>
      <c r="F2" s="17">
        <v>199</v>
      </c>
      <c r="G2" s="17">
        <v>195</v>
      </c>
      <c r="H2" s="17">
        <v>198.001</v>
      </c>
      <c r="I2" s="17">
        <v>194</v>
      </c>
      <c r="J2" s="17"/>
      <c r="K2" s="18">
        <v>5</v>
      </c>
      <c r="L2" s="18">
        <v>985.00099999999998</v>
      </c>
      <c r="M2" s="19">
        <v>197.00020000000001</v>
      </c>
      <c r="N2" s="20">
        <v>8</v>
      </c>
      <c r="O2" s="21">
        <v>205.00020000000001</v>
      </c>
    </row>
    <row r="4" spans="1:17">
      <c r="K4" s="7">
        <f>SUM(K2:K3)</f>
        <v>5</v>
      </c>
      <c r="L4" s="7">
        <f>SUM(L2:L3)</f>
        <v>985.00099999999998</v>
      </c>
      <c r="M4" s="11">
        <f>SUM(L4/K4)</f>
        <v>197.00020000000001</v>
      </c>
      <c r="N4" s="7">
        <f>SUM(N2:N3)</f>
        <v>8</v>
      </c>
      <c r="O4" s="11">
        <f>SUM(M4+N4)</f>
        <v>205.00020000000001</v>
      </c>
    </row>
    <row r="7" spans="1:17" ht="30">
      <c r="A7" s="1" t="s">
        <v>1</v>
      </c>
      <c r="B7" s="2" t="s">
        <v>2</v>
      </c>
      <c r="C7" s="2" t="s">
        <v>3</v>
      </c>
      <c r="D7" s="3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  <c r="K7" s="4" t="s">
        <v>11</v>
      </c>
      <c r="L7" s="3" t="s">
        <v>12</v>
      </c>
      <c r="M7" s="5" t="s">
        <v>13</v>
      </c>
      <c r="N7" s="2" t="s">
        <v>14</v>
      </c>
      <c r="O7" s="6" t="s">
        <v>15</v>
      </c>
    </row>
    <row r="8" spans="1:17">
      <c r="A8" s="15" t="s">
        <v>23</v>
      </c>
      <c r="B8" s="24" t="s">
        <v>53</v>
      </c>
      <c r="C8" s="16">
        <v>45606</v>
      </c>
      <c r="D8" s="23" t="s">
        <v>46</v>
      </c>
      <c r="E8" s="17">
        <v>199</v>
      </c>
      <c r="F8" s="17">
        <v>197</v>
      </c>
      <c r="G8" s="17"/>
      <c r="H8" s="17"/>
      <c r="I8" s="17"/>
      <c r="J8" s="17"/>
      <c r="K8" s="18">
        <v>2</v>
      </c>
      <c r="L8" s="18">
        <v>396</v>
      </c>
      <c r="M8" s="19">
        <v>198</v>
      </c>
      <c r="N8" s="20">
        <v>2</v>
      </c>
      <c r="O8" s="21">
        <v>200</v>
      </c>
    </row>
    <row r="9" spans="1:17">
      <c r="A9" s="15" t="s">
        <v>23</v>
      </c>
      <c r="B9" s="24" t="s">
        <v>53</v>
      </c>
      <c r="C9" s="16">
        <v>45633</v>
      </c>
      <c r="D9" s="23" t="s">
        <v>32</v>
      </c>
      <c r="E9" s="17">
        <v>194</v>
      </c>
      <c r="F9" s="17">
        <v>195</v>
      </c>
      <c r="G9" s="17">
        <v>198</v>
      </c>
      <c r="H9" s="17">
        <v>198</v>
      </c>
      <c r="I9" s="17">
        <v>197</v>
      </c>
      <c r="J9" s="17">
        <v>199</v>
      </c>
      <c r="K9" s="18">
        <v>6</v>
      </c>
      <c r="L9" s="18">
        <v>1181</v>
      </c>
      <c r="M9" s="19">
        <v>196.83333333333334</v>
      </c>
      <c r="N9" s="20">
        <v>4</v>
      </c>
      <c r="O9" s="21">
        <v>200.83333333333334</v>
      </c>
    </row>
    <row r="11" spans="1:17">
      <c r="K11" s="7">
        <f>SUM(K8:K10)</f>
        <v>8</v>
      </c>
      <c r="L11" s="7">
        <f>SUM(L8:L10)</f>
        <v>1577</v>
      </c>
      <c r="M11" s="11">
        <f>SUM(L11/K11)</f>
        <v>197.125</v>
      </c>
      <c r="N11" s="7">
        <f>SUM(N8:N10)</f>
        <v>6</v>
      </c>
      <c r="O11" s="11">
        <f>SUM(M11+N11)</f>
        <v>203.125</v>
      </c>
    </row>
  </sheetData>
  <protectedRanges>
    <protectedRange algorithmName="SHA-512" hashValue="ON39YdpmFHfN9f47KpiRvqrKx0V9+erV1CNkpWzYhW/Qyc6aT8rEyCrvauWSYGZK2ia3o7vd3akF07acHAFpOA==" saltValue="yVW9XmDwTqEnmpSGai0KYg==" spinCount="100000" sqref="B1 B7" name="Range1_2"/>
    <protectedRange algorithmName="SHA-512" hashValue="ON39YdpmFHfN9f47KpiRvqrKx0V9+erV1CNkpWzYhW/Qyc6aT8rEyCrvauWSYGZK2ia3o7vd3akF07acHAFpOA==" saltValue="yVW9XmDwTqEnmpSGai0KYg==" spinCount="100000" sqref="C2" name="Range1_15_1"/>
    <protectedRange algorithmName="SHA-512" hashValue="ON39YdpmFHfN9f47KpiRvqrKx0V9+erV1CNkpWzYhW/Qyc6aT8rEyCrvauWSYGZK2ia3o7vd3akF07acHAFpOA==" saltValue="yVW9XmDwTqEnmpSGai0KYg==" spinCount="100000" sqref="E2:J2 B2" name="Range1_24_1"/>
    <protectedRange algorithmName="SHA-512" hashValue="ON39YdpmFHfN9f47KpiRvqrKx0V9+erV1CNkpWzYhW/Qyc6aT8rEyCrvauWSYGZK2ia3o7vd3akF07acHAFpOA==" saltValue="yVW9XmDwTqEnmpSGai0KYg==" spinCount="100000" sqref="D2" name="Range1_1_20_1"/>
    <protectedRange algorithmName="SHA-512" hashValue="ON39YdpmFHfN9f47KpiRvqrKx0V9+erV1CNkpWzYhW/Qyc6aT8rEyCrvauWSYGZK2ia3o7vd3akF07acHAFpOA==" saltValue="yVW9XmDwTqEnmpSGai0KYg==" spinCount="100000" sqref="B8:C8 B9" name="Range1_2_1"/>
    <protectedRange algorithmName="SHA-512" hashValue="ON39YdpmFHfN9f47KpiRvqrKx0V9+erV1CNkpWzYhW/Qyc6aT8rEyCrvauWSYGZK2ia3o7vd3akF07acHAFpOA==" saltValue="yVW9XmDwTqEnmpSGai0KYg==" spinCount="100000" sqref="H8:J8" name="Range1_3_1"/>
    <protectedRange algorithmName="SHA-512" hashValue="ON39YdpmFHfN9f47KpiRvqrKx0V9+erV1CNkpWzYhW/Qyc6aT8rEyCrvauWSYGZK2ia3o7vd3akF07acHAFpOA==" saltValue="yVW9XmDwTqEnmpSGai0KYg==" spinCount="100000" sqref="E8:G8" name="Range1_3_1_5"/>
  </protectedRanges>
  <dataValidations count="1">
    <dataValidation type="list" allowBlank="1" showInputMessage="1" showErrorMessage="1" sqref="B1 B7" xr:uid="{6A3CC74E-8B19-44F7-85ED-F08D63411D93}"/>
  </dataValidations>
  <hyperlinks>
    <hyperlink ref="Q1" location="'Virginia Adult Rankings 2024'!A1" display="Back to Ranking" xr:uid="{C6208BEF-D275-41E3-8442-A77193EF3D4C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518C1-2151-46FF-9214-4A599F34D163}">
  <dimension ref="A1:Q5"/>
  <sheetViews>
    <sheetView workbookViewId="0">
      <selection activeCell="Q1" sqref="Q1"/>
    </sheetView>
  </sheetViews>
  <sheetFormatPr defaultRowHeight="15"/>
  <cols>
    <col min="1" max="1" width="16.85546875" bestFit="1" customWidth="1"/>
    <col min="2" max="2" width="17.28515625" bestFit="1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23</v>
      </c>
      <c r="B2" s="24" t="s">
        <v>113</v>
      </c>
      <c r="C2" s="16">
        <v>45633</v>
      </c>
      <c r="D2" s="23" t="s">
        <v>32</v>
      </c>
      <c r="E2" s="17">
        <v>198</v>
      </c>
      <c r="F2" s="17">
        <v>191</v>
      </c>
      <c r="G2" s="17">
        <v>199</v>
      </c>
      <c r="H2" s="17">
        <v>196</v>
      </c>
      <c r="I2" s="34">
        <v>200</v>
      </c>
      <c r="J2" s="17">
        <v>197</v>
      </c>
      <c r="K2" s="18">
        <v>6</v>
      </c>
      <c r="L2" s="18">
        <v>1181</v>
      </c>
      <c r="M2" s="19">
        <v>196.83333333333334</v>
      </c>
      <c r="N2" s="20">
        <v>4</v>
      </c>
      <c r="O2" s="21">
        <v>200.83333333333334</v>
      </c>
    </row>
    <row r="3" spans="1:17">
      <c r="A3" s="15" t="s">
        <v>23</v>
      </c>
      <c r="B3" s="24" t="s">
        <v>96</v>
      </c>
      <c r="C3" s="16">
        <v>45647</v>
      </c>
      <c r="D3" s="23" t="s">
        <v>46</v>
      </c>
      <c r="E3" s="17">
        <v>193</v>
      </c>
      <c r="F3" s="17">
        <v>197</v>
      </c>
      <c r="G3" s="17">
        <v>195</v>
      </c>
      <c r="H3" s="17">
        <v>196</v>
      </c>
      <c r="I3" s="17">
        <v>196</v>
      </c>
      <c r="J3" s="17"/>
      <c r="K3" s="18">
        <v>5</v>
      </c>
      <c r="L3" s="18">
        <v>977</v>
      </c>
      <c r="M3" s="19">
        <v>195.4</v>
      </c>
      <c r="N3" s="20">
        <v>2</v>
      </c>
      <c r="O3" s="21">
        <v>197.4</v>
      </c>
    </row>
    <row r="5" spans="1:17">
      <c r="K5" s="7">
        <f>SUM(K2:K4)</f>
        <v>11</v>
      </c>
      <c r="L5" s="7">
        <f>SUM(L2:L4)</f>
        <v>2158</v>
      </c>
      <c r="M5" s="11">
        <f>SUM(L5/K5)</f>
        <v>196.18181818181819</v>
      </c>
      <c r="N5" s="7">
        <f>SUM(N2:N4)</f>
        <v>6</v>
      </c>
      <c r="O5" s="11">
        <f>SUM(M5+N5)</f>
        <v>202.18181818181819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dataValidations count="1">
    <dataValidation type="list" allowBlank="1" showInputMessage="1" showErrorMessage="1" sqref="B1" xr:uid="{B8B9A062-25B7-4135-B0B5-5A6C755A6BA2}"/>
  </dataValidations>
  <hyperlinks>
    <hyperlink ref="Q1" location="'Virginia Adult Rankings 2024'!A1" display="Back to Ranking" xr:uid="{1A292956-9995-4044-8B23-AEAD9D360EFD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0E6C7-0F23-4933-B4B8-6DEE1BC33872}">
  <dimension ref="A1:Q10"/>
  <sheetViews>
    <sheetView workbookViewId="0">
      <selection activeCell="Q1" sqref="Q1"/>
    </sheetView>
  </sheetViews>
  <sheetFormatPr defaultRowHeight="15"/>
  <cols>
    <col min="1" max="1" width="16.85546875" bestFit="1" customWidth="1"/>
    <col min="2" max="2" width="17.28515625" bestFit="1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23</v>
      </c>
      <c r="B2" s="24" t="s">
        <v>104</v>
      </c>
      <c r="C2" s="16">
        <v>45633</v>
      </c>
      <c r="D2" s="23" t="s">
        <v>32</v>
      </c>
      <c r="E2" s="17">
        <v>197</v>
      </c>
      <c r="F2" s="17">
        <v>199</v>
      </c>
      <c r="G2" s="17">
        <v>198</v>
      </c>
      <c r="H2" s="17">
        <v>198</v>
      </c>
      <c r="I2" s="17">
        <v>197</v>
      </c>
      <c r="J2" s="17">
        <v>198</v>
      </c>
      <c r="K2" s="18">
        <v>6</v>
      </c>
      <c r="L2" s="18">
        <v>1187</v>
      </c>
      <c r="M2" s="19">
        <v>197.83333333333334</v>
      </c>
      <c r="N2" s="20">
        <v>4</v>
      </c>
      <c r="O2" s="21">
        <v>201.83333333333334</v>
      </c>
    </row>
    <row r="4" spans="1:17">
      <c r="K4" s="7">
        <f>SUM(K2:K3)</f>
        <v>6</v>
      </c>
      <c r="L4" s="7">
        <f>SUM(L2:L3)</f>
        <v>1187</v>
      </c>
      <c r="M4" s="11">
        <f>SUM(L4/K4)</f>
        <v>197.83333333333334</v>
      </c>
      <c r="N4" s="7">
        <f>SUM(N2:N3)</f>
        <v>4</v>
      </c>
      <c r="O4" s="11">
        <f>SUM(M4+N4)</f>
        <v>201.83333333333334</v>
      </c>
    </row>
    <row r="7" spans="1:17" ht="30">
      <c r="A7" s="1" t="s">
        <v>1</v>
      </c>
      <c r="B7" s="2" t="s">
        <v>2</v>
      </c>
      <c r="C7" s="2" t="s">
        <v>3</v>
      </c>
      <c r="D7" s="3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  <c r="K7" s="4" t="s">
        <v>11</v>
      </c>
      <c r="L7" s="3" t="s">
        <v>12</v>
      </c>
      <c r="M7" s="5" t="s">
        <v>13</v>
      </c>
      <c r="N7" s="2" t="s">
        <v>14</v>
      </c>
      <c r="O7" s="6" t="s">
        <v>15</v>
      </c>
    </row>
    <row r="8" spans="1:17">
      <c r="A8" s="15" t="s">
        <v>22</v>
      </c>
      <c r="B8" s="24" t="s">
        <v>104</v>
      </c>
      <c r="C8" s="16">
        <v>45633</v>
      </c>
      <c r="D8" s="23" t="s">
        <v>32</v>
      </c>
      <c r="E8" s="17">
        <v>190</v>
      </c>
      <c r="F8" s="17">
        <v>198.001</v>
      </c>
      <c r="G8" s="17">
        <v>191</v>
      </c>
      <c r="H8" s="17">
        <v>194</v>
      </c>
      <c r="I8" s="17">
        <v>189</v>
      </c>
      <c r="J8" s="17">
        <v>196</v>
      </c>
      <c r="K8" s="18">
        <v>6</v>
      </c>
      <c r="L8" s="18">
        <v>1158.001</v>
      </c>
      <c r="M8" s="19">
        <v>193.00016666666667</v>
      </c>
      <c r="N8" s="20">
        <v>8</v>
      </c>
      <c r="O8" s="21">
        <v>201.00016666666667</v>
      </c>
    </row>
    <row r="10" spans="1:17">
      <c r="K10" s="7">
        <f>SUM(K8:K9)</f>
        <v>6</v>
      </c>
      <c r="L10" s="7">
        <f>SUM(L8:L9)</f>
        <v>1158.001</v>
      </c>
      <c r="M10" s="11">
        <f>SUM(L10/K10)</f>
        <v>193.00016666666667</v>
      </c>
      <c r="N10" s="7">
        <f>SUM(N8:N9)</f>
        <v>8</v>
      </c>
      <c r="O10" s="11">
        <f>SUM(M10+N10)</f>
        <v>201.00016666666667</v>
      </c>
    </row>
  </sheetData>
  <protectedRanges>
    <protectedRange algorithmName="SHA-512" hashValue="ON39YdpmFHfN9f47KpiRvqrKx0V9+erV1CNkpWzYhW/Qyc6aT8rEyCrvauWSYGZK2ia3o7vd3akF07acHAFpOA==" saltValue="yVW9XmDwTqEnmpSGai0KYg==" spinCount="100000" sqref="B1 B7" name="Range1_2"/>
  </protectedRanges>
  <dataValidations count="1">
    <dataValidation type="list" allowBlank="1" showInputMessage="1" showErrorMessage="1" sqref="B1 B7" xr:uid="{07D4722D-53D9-4481-AA44-F3A8BCF60349}"/>
  </dataValidations>
  <hyperlinks>
    <hyperlink ref="Q1" location="'Virginia Adult Rankings 2024'!A1" display="Back to Ranking" xr:uid="{66DFFF9F-A933-47DB-BC80-C7722328D31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9018D-0855-4F62-877D-5308529ADEDB}">
  <dimension ref="A1:Q4"/>
  <sheetViews>
    <sheetView workbookViewId="0">
      <selection activeCell="Q1" sqref="Q1"/>
    </sheetView>
  </sheetViews>
  <sheetFormatPr defaultRowHeight="15"/>
  <cols>
    <col min="1" max="1" width="18" customWidth="1"/>
    <col min="2" max="2" width="18.42578125" bestFit="1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23</v>
      </c>
      <c r="B2" s="24" t="s">
        <v>63</v>
      </c>
      <c r="C2" s="16">
        <v>45584</v>
      </c>
      <c r="D2" s="23" t="s">
        <v>46</v>
      </c>
      <c r="E2" s="34">
        <v>200</v>
      </c>
      <c r="F2" s="17">
        <v>199</v>
      </c>
      <c r="G2" s="17">
        <v>193</v>
      </c>
      <c r="H2" s="17">
        <v>195</v>
      </c>
      <c r="I2" s="17">
        <v>193</v>
      </c>
      <c r="J2" s="17"/>
      <c r="K2" s="18">
        <v>5</v>
      </c>
      <c r="L2" s="18">
        <v>980</v>
      </c>
      <c r="M2" s="19">
        <v>196</v>
      </c>
      <c r="N2" s="20">
        <v>7</v>
      </c>
      <c r="O2" s="21">
        <v>203</v>
      </c>
    </row>
    <row r="4" spans="1:17">
      <c r="K4" s="7">
        <f>SUM(K2:K3)</f>
        <v>5</v>
      </c>
      <c r="L4" s="7">
        <f>SUM(L2:L3)</f>
        <v>980</v>
      </c>
      <c r="M4" s="11">
        <f>SUM(L4/K4)</f>
        <v>196</v>
      </c>
      <c r="N4" s="7">
        <f>SUM(N2:N3)</f>
        <v>7</v>
      </c>
      <c r="O4" s="11">
        <f>SUM(M4+N4)</f>
        <v>203</v>
      </c>
    </row>
  </sheetData>
  <protectedRanges>
    <protectedRange algorithmName="SHA-512" hashValue="ON39YdpmFHfN9f47KpiRvqrKx0V9+erV1CNkpWzYhW/Qyc6aT8rEyCrvauWSYGZK2ia3o7vd3akF07acHAFpOA==" saltValue="yVW9XmDwTqEnmpSGai0KYg==" spinCount="100000" sqref="B2:C2" name="Range1_34"/>
    <protectedRange algorithmName="SHA-512" hashValue="ON39YdpmFHfN9f47KpiRvqrKx0V9+erV1CNkpWzYhW/Qyc6aT8rEyCrvauWSYGZK2ia3o7vd3akF07acHAFpOA==" saltValue="yVW9XmDwTqEnmpSGai0KYg==" spinCount="100000" sqref="D2" name="Range1_1_31"/>
    <protectedRange algorithmName="SHA-512" hashValue="ON39YdpmFHfN9f47KpiRvqrKx0V9+erV1CNkpWzYhW/Qyc6aT8rEyCrvauWSYGZK2ia3o7vd3akF07acHAFpOA==" saltValue="yVW9XmDwTqEnmpSGai0KYg==" spinCount="100000" sqref="H2:J2" name="Range1_3_5"/>
    <protectedRange algorithmName="SHA-512" hashValue="ON39YdpmFHfN9f47KpiRvqrKx0V9+erV1CNkpWzYhW/Qyc6aT8rEyCrvauWSYGZK2ia3o7vd3akF07acHAFpOA==" saltValue="yVW9XmDwTqEnmpSGai0KYg==" spinCount="100000" sqref="E2:G2" name="Range1_3_1_6"/>
  </protectedRanges>
  <dataValidations count="1">
    <dataValidation type="list" allowBlank="1" showInputMessage="1" showErrorMessage="1" sqref="B1" xr:uid="{AF9C0CBB-79EC-44E7-ABDC-0B4150EAF656}"/>
  </dataValidations>
  <hyperlinks>
    <hyperlink ref="Q1" location="'Virginia Adult Rankings 2024'!A1" display="Back to Ranking" xr:uid="{BC5BF93D-A49C-45EF-AA22-B615B31531CF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9F073-75D7-44A5-96DE-B082DF699F25}">
  <dimension ref="A1:Q4"/>
  <sheetViews>
    <sheetView workbookViewId="0">
      <selection activeCell="Q1" sqref="Q1"/>
    </sheetView>
  </sheetViews>
  <sheetFormatPr defaultRowHeight="15"/>
  <cols>
    <col min="1" max="1" width="16.85546875" bestFit="1" customWidth="1"/>
    <col min="2" max="2" width="17.28515625" bestFit="1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23</v>
      </c>
      <c r="B2" s="24" t="s">
        <v>110</v>
      </c>
      <c r="C2" s="16">
        <v>45633</v>
      </c>
      <c r="D2" s="23" t="s">
        <v>32</v>
      </c>
      <c r="E2" s="17">
        <v>199</v>
      </c>
      <c r="F2" s="17">
        <v>198</v>
      </c>
      <c r="G2" s="17">
        <v>197</v>
      </c>
      <c r="H2" s="17">
        <v>193</v>
      </c>
      <c r="I2" s="17">
        <v>197</v>
      </c>
      <c r="J2" s="17">
        <v>198</v>
      </c>
      <c r="K2" s="18">
        <v>6</v>
      </c>
      <c r="L2" s="18">
        <v>1182</v>
      </c>
      <c r="M2" s="19">
        <v>197</v>
      </c>
      <c r="N2" s="20">
        <v>4</v>
      </c>
      <c r="O2" s="21">
        <v>201</v>
      </c>
    </row>
    <row r="4" spans="1:17">
      <c r="K4" s="7">
        <f>SUM(K2:K3)</f>
        <v>6</v>
      </c>
      <c r="L4" s="7">
        <f>SUM(L2:L3)</f>
        <v>1182</v>
      </c>
      <c r="M4" s="11">
        <f>SUM(L4/K4)</f>
        <v>197</v>
      </c>
      <c r="N4" s="7">
        <f>SUM(N2:N3)</f>
        <v>4</v>
      </c>
      <c r="O4" s="11">
        <f>SUM(M4+N4)</f>
        <v>201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dataValidations count="1">
    <dataValidation type="list" allowBlank="1" showInputMessage="1" showErrorMessage="1" sqref="B1" xr:uid="{2429201D-3222-4E9A-A33C-4DD1C1CD7D28}"/>
  </dataValidations>
  <hyperlinks>
    <hyperlink ref="Q1" location="'Virginia Adult Rankings 2024'!A1" display="Back to Ranking" xr:uid="{24C5159B-41F0-409B-AE94-2BE2D4A0F444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B5B8B-0034-47D3-8528-00D9B7ECE456}">
  <dimension ref="A1:Q4"/>
  <sheetViews>
    <sheetView workbookViewId="0">
      <selection activeCell="Q1" sqref="Q1"/>
    </sheetView>
  </sheetViews>
  <sheetFormatPr defaultRowHeight="15"/>
  <cols>
    <col min="1" max="1" width="18" customWidth="1"/>
    <col min="2" max="2" width="18.42578125" bestFit="1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23</v>
      </c>
      <c r="B2" s="24" t="s">
        <v>72</v>
      </c>
      <c r="C2" s="16">
        <v>45606</v>
      </c>
      <c r="D2" s="23" t="s">
        <v>46</v>
      </c>
      <c r="E2" s="17">
        <v>198</v>
      </c>
      <c r="F2" s="17">
        <v>196</v>
      </c>
      <c r="G2" s="17"/>
      <c r="H2" s="17"/>
      <c r="I2" s="17"/>
      <c r="J2" s="17"/>
      <c r="K2" s="18">
        <v>2</v>
      </c>
      <c r="L2" s="18">
        <v>394</v>
      </c>
      <c r="M2" s="19">
        <v>197</v>
      </c>
      <c r="N2" s="20">
        <v>2</v>
      </c>
      <c r="O2" s="21">
        <v>199</v>
      </c>
    </row>
    <row r="4" spans="1:17">
      <c r="K4" s="7">
        <f>SUM(K2:K3)</f>
        <v>2</v>
      </c>
      <c r="L4" s="7">
        <f>SUM(L2:L3)</f>
        <v>394</v>
      </c>
      <c r="M4" s="11">
        <f>SUM(L4/K4)</f>
        <v>197</v>
      </c>
      <c r="N4" s="7">
        <f>SUM(N2:N3)</f>
        <v>2</v>
      </c>
      <c r="O4" s="11">
        <f>SUM(M4+N4)</f>
        <v>199</v>
      </c>
    </row>
  </sheetData>
  <protectedRanges>
    <protectedRange algorithmName="SHA-512" hashValue="ON39YdpmFHfN9f47KpiRvqrKx0V9+erV1CNkpWzYhW/Qyc6aT8rEyCrvauWSYGZK2ia3o7vd3akF07acHAFpOA==" saltValue="yVW9XmDwTqEnmpSGai0KYg==" spinCount="100000" sqref="B2:C2" name="Range1_2"/>
    <protectedRange algorithmName="SHA-512" hashValue="ON39YdpmFHfN9f47KpiRvqrKx0V9+erV1CNkpWzYhW/Qyc6aT8rEyCrvauWSYGZK2ia3o7vd3akF07acHAFpOA==" saltValue="yVW9XmDwTqEnmpSGai0KYg==" spinCount="100000" sqref="H2:J2" name="Range1_3_1"/>
    <protectedRange algorithmName="SHA-512" hashValue="ON39YdpmFHfN9f47KpiRvqrKx0V9+erV1CNkpWzYhW/Qyc6aT8rEyCrvauWSYGZK2ia3o7vd3akF07acHAFpOA==" saltValue="yVW9XmDwTqEnmpSGai0KYg==" spinCount="100000" sqref="E2:G2" name="Range1_3_1_5"/>
  </protectedRanges>
  <dataValidations count="1">
    <dataValidation type="list" allowBlank="1" showInputMessage="1" showErrorMessage="1" sqref="B1" xr:uid="{5D77C61A-AE51-4555-B8D4-C7D73C8DCE12}"/>
  </dataValidations>
  <hyperlinks>
    <hyperlink ref="Q1" location="'Virginia Adult Rankings 2024'!A1" display="Back to Ranking" xr:uid="{D3B1CFA0-6E56-4536-927D-FC36220B9708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1D9CD-7453-431B-87E5-EA6CFAA6D70A}">
  <dimension ref="A1:Q4"/>
  <sheetViews>
    <sheetView workbookViewId="0">
      <selection activeCell="Q1" sqref="Q1"/>
    </sheetView>
  </sheetViews>
  <sheetFormatPr defaultRowHeight="15"/>
  <cols>
    <col min="1" max="1" width="16.85546875" bestFit="1" customWidth="1"/>
    <col min="2" max="2" width="17.28515625" bestFit="1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23</v>
      </c>
      <c r="B2" s="24" t="s">
        <v>108</v>
      </c>
      <c r="C2" s="16">
        <v>45633</v>
      </c>
      <c r="D2" s="23" t="s">
        <v>32</v>
      </c>
      <c r="E2" s="17">
        <v>194</v>
      </c>
      <c r="F2" s="17">
        <v>196</v>
      </c>
      <c r="G2" s="17">
        <v>199</v>
      </c>
      <c r="H2" s="17">
        <v>198</v>
      </c>
      <c r="I2" s="17">
        <v>199</v>
      </c>
      <c r="J2" s="17">
        <v>198</v>
      </c>
      <c r="K2" s="18">
        <v>6</v>
      </c>
      <c r="L2" s="18">
        <v>1184</v>
      </c>
      <c r="M2" s="19">
        <v>197.33333333333334</v>
      </c>
      <c r="N2" s="20">
        <v>4</v>
      </c>
      <c r="O2" s="21">
        <v>201.33333333333334</v>
      </c>
    </row>
    <row r="4" spans="1:17">
      <c r="K4" s="7">
        <f>SUM(K2:K3)</f>
        <v>6</v>
      </c>
      <c r="L4" s="7">
        <f>SUM(L2:L3)</f>
        <v>1184</v>
      </c>
      <c r="M4" s="11">
        <f>SUM(L4/K4)</f>
        <v>197.33333333333334</v>
      </c>
      <c r="N4" s="7">
        <f>SUM(N2:N3)</f>
        <v>4</v>
      </c>
      <c r="O4" s="11">
        <f>SUM(M4+N4)</f>
        <v>201.33333333333334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dataValidations count="1">
    <dataValidation type="list" allowBlank="1" showInputMessage="1" showErrorMessage="1" sqref="B1" xr:uid="{B533E352-2E2E-45C5-B8C6-F2E61B9E4D22}"/>
  </dataValidations>
  <hyperlinks>
    <hyperlink ref="Q1" location="'Virginia Adult Rankings 2024'!A1" display="Back to Ranking" xr:uid="{8FB07CDF-9CA6-45DF-BE02-4547834A32F2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1836E-580C-41C0-BDC6-2FA2E212134C}">
  <dimension ref="A1:Q4"/>
  <sheetViews>
    <sheetView workbookViewId="0">
      <selection activeCell="Q1" sqref="Q1"/>
    </sheetView>
  </sheetViews>
  <sheetFormatPr defaultRowHeight="15"/>
  <cols>
    <col min="1" max="1" width="18" customWidth="1"/>
    <col min="2" max="2" width="18.42578125" bestFit="1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23</v>
      </c>
      <c r="B2" s="24" t="s">
        <v>73</v>
      </c>
      <c r="C2" s="16">
        <v>45606</v>
      </c>
      <c r="D2" s="23" t="s">
        <v>46</v>
      </c>
      <c r="E2" s="17">
        <v>199</v>
      </c>
      <c r="F2" s="17">
        <v>195</v>
      </c>
      <c r="G2" s="17"/>
      <c r="H2" s="17"/>
      <c r="I2" s="17"/>
      <c r="J2" s="17"/>
      <c r="K2" s="18">
        <v>2</v>
      </c>
      <c r="L2" s="18">
        <v>394</v>
      </c>
      <c r="M2" s="19">
        <v>197</v>
      </c>
      <c r="N2" s="20">
        <v>2</v>
      </c>
      <c r="O2" s="21">
        <v>199</v>
      </c>
    </row>
    <row r="4" spans="1:17">
      <c r="K4" s="7">
        <f>SUM(K2:K3)</f>
        <v>2</v>
      </c>
      <c r="L4" s="7">
        <f>SUM(L2:L3)</f>
        <v>394</v>
      </c>
      <c r="M4" s="11">
        <f>SUM(L4/K4)</f>
        <v>197</v>
      </c>
      <c r="N4" s="7">
        <f>SUM(N2:N3)</f>
        <v>2</v>
      </c>
      <c r="O4" s="11">
        <f>SUM(M4+N4)</f>
        <v>199</v>
      </c>
    </row>
  </sheetData>
  <protectedRanges>
    <protectedRange algorithmName="SHA-512" hashValue="ON39YdpmFHfN9f47KpiRvqrKx0V9+erV1CNkpWzYhW/Qyc6aT8rEyCrvauWSYGZK2ia3o7vd3akF07acHAFpOA==" saltValue="yVW9XmDwTqEnmpSGai0KYg==" spinCount="100000" sqref="B2:C2" name="Range1_2"/>
    <protectedRange algorithmName="SHA-512" hashValue="ON39YdpmFHfN9f47KpiRvqrKx0V9+erV1CNkpWzYhW/Qyc6aT8rEyCrvauWSYGZK2ia3o7vd3akF07acHAFpOA==" saltValue="yVW9XmDwTqEnmpSGai0KYg==" spinCount="100000" sqref="H2:J2" name="Range1_3_1"/>
    <protectedRange algorithmName="SHA-512" hashValue="ON39YdpmFHfN9f47KpiRvqrKx0V9+erV1CNkpWzYhW/Qyc6aT8rEyCrvauWSYGZK2ia3o7vd3akF07acHAFpOA==" saltValue="yVW9XmDwTqEnmpSGai0KYg==" spinCount="100000" sqref="E2:G2" name="Range1_3_1_5"/>
  </protectedRanges>
  <dataValidations count="1">
    <dataValidation type="list" allowBlank="1" showInputMessage="1" showErrorMessage="1" sqref="B1" xr:uid="{6CA62200-203C-4052-8070-3C79194A22B2}"/>
  </dataValidations>
  <hyperlinks>
    <hyperlink ref="Q1" location="'Virginia Adult Rankings 2024'!A1" display="Back to Ranking" xr:uid="{0B5CAD29-994E-469C-8684-29087AAE52A5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3E944-C7A2-4D11-B7B3-5A5DFE6A41B1}">
  <dimension ref="A1:Q11"/>
  <sheetViews>
    <sheetView workbookViewId="0">
      <selection activeCell="Q1" sqref="Q1"/>
    </sheetView>
  </sheetViews>
  <sheetFormatPr defaultRowHeight="15"/>
  <cols>
    <col min="1" max="1" width="18" customWidth="1"/>
    <col min="2" max="2" width="18.42578125" bestFit="1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23</v>
      </c>
      <c r="B2" s="24" t="s">
        <v>74</v>
      </c>
      <c r="C2" s="16">
        <v>45606</v>
      </c>
      <c r="D2" s="23" t="s">
        <v>46</v>
      </c>
      <c r="E2" s="17">
        <v>197</v>
      </c>
      <c r="F2" s="17">
        <v>197</v>
      </c>
      <c r="G2" s="17"/>
      <c r="H2" s="17"/>
      <c r="I2" s="17"/>
      <c r="J2" s="17"/>
      <c r="K2" s="18">
        <v>2</v>
      </c>
      <c r="L2" s="18">
        <v>394</v>
      </c>
      <c r="M2" s="19">
        <v>197</v>
      </c>
      <c r="N2" s="20">
        <v>2</v>
      </c>
      <c r="O2" s="21">
        <v>199</v>
      </c>
    </row>
    <row r="3" spans="1:17">
      <c r="A3" s="15" t="s">
        <v>23</v>
      </c>
      <c r="B3" s="24" t="s">
        <v>74</v>
      </c>
      <c r="C3" s="16">
        <v>45647</v>
      </c>
      <c r="D3" s="23" t="s">
        <v>46</v>
      </c>
      <c r="E3" s="17">
        <v>193</v>
      </c>
      <c r="F3" s="17">
        <v>199</v>
      </c>
      <c r="G3" s="17">
        <v>194</v>
      </c>
      <c r="H3" s="17">
        <v>194</v>
      </c>
      <c r="I3" s="17">
        <v>194</v>
      </c>
      <c r="J3" s="17"/>
      <c r="K3" s="18">
        <v>5</v>
      </c>
      <c r="L3" s="18">
        <v>974</v>
      </c>
      <c r="M3" s="19">
        <v>194.8</v>
      </c>
      <c r="N3" s="20">
        <v>2</v>
      </c>
      <c r="O3" s="21">
        <v>196.8</v>
      </c>
    </row>
    <row r="5" spans="1:17">
      <c r="K5" s="7">
        <f>SUM(K2:K4)</f>
        <v>7</v>
      </c>
      <c r="L5" s="7">
        <f>SUM(L2:L4)</f>
        <v>1368</v>
      </c>
      <c r="M5" s="11">
        <f>SUM(L5/K5)</f>
        <v>195.42857142857142</v>
      </c>
      <c r="N5" s="7">
        <f>SUM(N2:N4)</f>
        <v>4</v>
      </c>
      <c r="O5" s="11">
        <f>SUM(M5+N5)</f>
        <v>199.42857142857142</v>
      </c>
    </row>
    <row r="8" spans="1:17" ht="30">
      <c r="A8" s="1" t="s">
        <v>1</v>
      </c>
      <c r="B8" s="2" t="s">
        <v>2</v>
      </c>
      <c r="C8" s="2" t="s">
        <v>3</v>
      </c>
      <c r="D8" s="3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  <c r="J8" s="4" t="s">
        <v>10</v>
      </c>
      <c r="K8" s="4" t="s">
        <v>11</v>
      </c>
      <c r="L8" s="3" t="s">
        <v>12</v>
      </c>
      <c r="M8" s="5" t="s">
        <v>13</v>
      </c>
      <c r="N8" s="2" t="s">
        <v>14</v>
      </c>
      <c r="O8" s="6" t="s">
        <v>15</v>
      </c>
    </row>
    <row r="9" spans="1:17">
      <c r="A9" s="15" t="s">
        <v>22</v>
      </c>
      <c r="B9" s="24" t="s">
        <v>121</v>
      </c>
      <c r="C9" s="16">
        <v>45633</v>
      </c>
      <c r="D9" s="23" t="s">
        <v>32</v>
      </c>
      <c r="E9" s="17">
        <v>193</v>
      </c>
      <c r="F9" s="17">
        <v>191</v>
      </c>
      <c r="G9" s="17">
        <v>193</v>
      </c>
      <c r="H9" s="17">
        <v>194</v>
      </c>
      <c r="I9" s="17">
        <v>194</v>
      </c>
      <c r="J9" s="17">
        <v>191</v>
      </c>
      <c r="K9" s="18">
        <v>6</v>
      </c>
      <c r="L9" s="18">
        <v>1156</v>
      </c>
      <c r="M9" s="19">
        <v>192.66666666666666</v>
      </c>
      <c r="N9" s="20">
        <v>4</v>
      </c>
      <c r="O9" s="21">
        <v>196.66666666666666</v>
      </c>
    </row>
    <row r="11" spans="1:17">
      <c r="K11" s="7">
        <f>SUM(K9:K10)</f>
        <v>6</v>
      </c>
      <c r="L11" s="7">
        <f>SUM(L9:L10)</f>
        <v>1156</v>
      </c>
      <c r="M11" s="11">
        <f>SUM(L11/K11)</f>
        <v>192.66666666666666</v>
      </c>
      <c r="N11" s="7">
        <f>SUM(N9:N10)</f>
        <v>4</v>
      </c>
      <c r="O11" s="11">
        <f>SUM(M11+N11)</f>
        <v>196.66666666666666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2:C2" name="Range1_2"/>
    <protectedRange algorithmName="SHA-512" hashValue="ON39YdpmFHfN9f47KpiRvqrKx0V9+erV1CNkpWzYhW/Qyc6aT8rEyCrvauWSYGZK2ia3o7vd3akF07acHAFpOA==" saltValue="yVW9XmDwTqEnmpSGai0KYg==" spinCount="100000" sqref="H2:J2" name="Range1_3_1"/>
    <protectedRange algorithmName="SHA-512" hashValue="ON39YdpmFHfN9f47KpiRvqrKx0V9+erV1CNkpWzYhW/Qyc6aT8rEyCrvauWSYGZK2ia3o7vd3akF07acHAFpOA==" saltValue="yVW9XmDwTqEnmpSGai0KYg==" spinCount="100000" sqref="E2:G2" name="Range1_3_1_5"/>
  </protectedRanges>
  <dataValidations count="1">
    <dataValidation type="list" allowBlank="1" showInputMessage="1" showErrorMessage="1" sqref="B1 B8" xr:uid="{3CF1B35B-8776-4E91-AF48-A7B74C4CE29A}"/>
  </dataValidations>
  <hyperlinks>
    <hyperlink ref="Q1" location="'Virginia Adult Rankings 2024'!A1" display="Back to Ranking" xr:uid="{CA29A0EC-84ED-45D7-BCB0-DF86273799D5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8EBD3-001C-4B9F-8737-500BBACADAF8}">
  <dimension ref="A1:Q17"/>
  <sheetViews>
    <sheetView workbookViewId="0">
      <selection activeCell="Q1" sqref="Q1"/>
    </sheetView>
  </sheetViews>
  <sheetFormatPr defaultRowHeight="15"/>
  <cols>
    <col min="1" max="1" width="18" customWidth="1"/>
    <col min="2" max="2" width="18.42578125" bestFit="1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23</v>
      </c>
      <c r="B2" s="24" t="s">
        <v>42</v>
      </c>
      <c r="C2" s="16">
        <v>45300</v>
      </c>
      <c r="D2" s="23" t="s">
        <v>32</v>
      </c>
      <c r="E2" s="17">
        <v>197</v>
      </c>
      <c r="F2" s="17">
        <v>198</v>
      </c>
      <c r="G2" s="17">
        <v>197</v>
      </c>
      <c r="H2" s="17"/>
      <c r="I2" s="17"/>
      <c r="J2" s="17"/>
      <c r="K2" s="18">
        <v>3</v>
      </c>
      <c r="L2" s="18">
        <v>592</v>
      </c>
      <c r="M2" s="19">
        <v>197.33333333333334</v>
      </c>
      <c r="N2" s="20">
        <v>2</v>
      </c>
      <c r="O2" s="21">
        <v>199.33333333333334</v>
      </c>
    </row>
    <row r="3" spans="1:17">
      <c r="A3" s="15" t="s">
        <v>23</v>
      </c>
      <c r="B3" s="24" t="s">
        <v>42</v>
      </c>
      <c r="C3" s="16">
        <v>45304</v>
      </c>
      <c r="D3" s="23" t="s">
        <v>46</v>
      </c>
      <c r="E3" s="17">
        <v>198</v>
      </c>
      <c r="F3" s="17">
        <v>197</v>
      </c>
      <c r="G3" s="17">
        <v>199</v>
      </c>
      <c r="H3" s="17">
        <v>196</v>
      </c>
      <c r="I3" s="17">
        <v>199</v>
      </c>
      <c r="J3" s="17"/>
      <c r="K3" s="18">
        <v>5</v>
      </c>
      <c r="L3" s="18">
        <v>989</v>
      </c>
      <c r="M3" s="19">
        <v>197.8</v>
      </c>
      <c r="N3" s="20">
        <v>5</v>
      </c>
      <c r="O3" s="21">
        <v>202.8</v>
      </c>
    </row>
    <row r="4" spans="1:17">
      <c r="A4" s="15" t="s">
        <v>23</v>
      </c>
      <c r="B4" s="24" t="s">
        <v>42</v>
      </c>
      <c r="C4" s="16">
        <v>45325</v>
      </c>
      <c r="D4" s="23" t="s">
        <v>46</v>
      </c>
      <c r="E4" s="17">
        <v>198</v>
      </c>
      <c r="F4" s="17">
        <v>199</v>
      </c>
      <c r="G4" s="17">
        <v>199.001</v>
      </c>
      <c r="H4" s="34">
        <v>200</v>
      </c>
      <c r="I4" s="17">
        <v>199</v>
      </c>
      <c r="J4" s="17"/>
      <c r="K4" s="18">
        <v>5</v>
      </c>
      <c r="L4" s="18">
        <v>995.00099999999998</v>
      </c>
      <c r="M4" s="19">
        <v>199.00020000000001</v>
      </c>
      <c r="N4" s="20">
        <v>9</v>
      </c>
      <c r="O4" s="21">
        <v>208.00020000000001</v>
      </c>
    </row>
    <row r="5" spans="1:17">
      <c r="A5" s="15" t="s">
        <v>23</v>
      </c>
      <c r="B5" s="24" t="s">
        <v>42</v>
      </c>
      <c r="C5" s="16">
        <v>45332</v>
      </c>
      <c r="D5" s="23" t="s">
        <v>46</v>
      </c>
      <c r="E5" s="34">
        <v>200</v>
      </c>
      <c r="F5" s="17">
        <v>199</v>
      </c>
      <c r="G5" s="17">
        <v>199</v>
      </c>
      <c r="H5" s="17">
        <v>197</v>
      </c>
      <c r="I5" s="17">
        <v>198</v>
      </c>
      <c r="J5" s="17">
        <v>198</v>
      </c>
      <c r="K5" s="18">
        <v>6</v>
      </c>
      <c r="L5" s="18">
        <v>1191</v>
      </c>
      <c r="M5" s="19">
        <v>198.5</v>
      </c>
      <c r="N5" s="20">
        <v>4</v>
      </c>
      <c r="O5" s="21">
        <v>202.5</v>
      </c>
    </row>
    <row r="6" spans="1:17">
      <c r="A6" s="15" t="s">
        <v>23</v>
      </c>
      <c r="B6" s="24" t="s">
        <v>42</v>
      </c>
      <c r="C6" s="16">
        <v>45335</v>
      </c>
      <c r="D6" s="23" t="s">
        <v>46</v>
      </c>
      <c r="E6" s="17">
        <v>197</v>
      </c>
      <c r="F6" s="17">
        <v>197</v>
      </c>
      <c r="G6" s="17">
        <v>199</v>
      </c>
      <c r="H6" s="17"/>
      <c r="I6" s="17"/>
      <c r="J6" s="17"/>
      <c r="K6" s="18">
        <v>3</v>
      </c>
      <c r="L6" s="18">
        <v>593</v>
      </c>
      <c r="M6" s="19">
        <v>197.66666666666666</v>
      </c>
      <c r="N6" s="20">
        <v>2</v>
      </c>
      <c r="O6" s="21">
        <v>199.66666666666666</v>
      </c>
    </row>
    <row r="7" spans="1:17">
      <c r="A7" s="15" t="s">
        <v>23</v>
      </c>
      <c r="B7" s="24" t="s">
        <v>42</v>
      </c>
      <c r="C7" s="16">
        <v>45360</v>
      </c>
      <c r="D7" s="23" t="s">
        <v>46</v>
      </c>
      <c r="E7" s="17">
        <v>196</v>
      </c>
      <c r="F7" s="17">
        <v>199</v>
      </c>
      <c r="G7" s="17">
        <v>197</v>
      </c>
      <c r="H7" s="17">
        <v>199</v>
      </c>
      <c r="I7" s="17">
        <v>197</v>
      </c>
      <c r="J7" s="17">
        <v>197</v>
      </c>
      <c r="K7" s="18">
        <v>6</v>
      </c>
      <c r="L7" s="18">
        <v>1185</v>
      </c>
      <c r="M7" s="19">
        <v>197.5</v>
      </c>
      <c r="N7" s="20">
        <v>16</v>
      </c>
      <c r="O7" s="21">
        <v>213.5</v>
      </c>
    </row>
    <row r="8" spans="1:17">
      <c r="A8" s="15" t="s">
        <v>23</v>
      </c>
      <c r="B8" s="24" t="s">
        <v>42</v>
      </c>
      <c r="C8" s="16">
        <v>45363</v>
      </c>
      <c r="D8" s="23" t="s">
        <v>46</v>
      </c>
      <c r="E8" s="17">
        <v>199.00200000000001</v>
      </c>
      <c r="F8" s="17">
        <v>199.001</v>
      </c>
      <c r="G8" s="17">
        <v>198.001</v>
      </c>
      <c r="H8" s="17"/>
      <c r="I8" s="17"/>
      <c r="J8" s="17"/>
      <c r="K8" s="18">
        <v>3</v>
      </c>
      <c r="L8" s="18">
        <v>596.00400000000002</v>
      </c>
      <c r="M8" s="19">
        <v>198.66800000000001</v>
      </c>
      <c r="N8" s="20">
        <v>11</v>
      </c>
      <c r="O8" s="21">
        <v>209.66800000000001</v>
      </c>
    </row>
    <row r="9" spans="1:17">
      <c r="A9" s="15" t="s">
        <v>23</v>
      </c>
      <c r="B9" s="24" t="s">
        <v>42</v>
      </c>
      <c r="C9" s="16">
        <v>45367</v>
      </c>
      <c r="D9" s="23" t="s">
        <v>46</v>
      </c>
      <c r="E9" s="17">
        <v>199.001</v>
      </c>
      <c r="F9" s="17">
        <v>198</v>
      </c>
      <c r="G9" s="17">
        <v>196</v>
      </c>
      <c r="H9" s="17">
        <v>195</v>
      </c>
      <c r="I9" s="17">
        <v>198.001</v>
      </c>
      <c r="J9" s="17"/>
      <c r="K9" s="18">
        <v>5</v>
      </c>
      <c r="L9" s="18">
        <v>986.00199999999995</v>
      </c>
      <c r="M9" s="19">
        <v>197.2004</v>
      </c>
      <c r="N9" s="20">
        <v>3</v>
      </c>
      <c r="O9" s="21">
        <v>200.2004</v>
      </c>
    </row>
    <row r="10" spans="1:17">
      <c r="A10" s="15" t="s">
        <v>23</v>
      </c>
      <c r="B10" s="24" t="s">
        <v>42</v>
      </c>
      <c r="C10" s="16">
        <v>45573</v>
      </c>
      <c r="D10" s="23" t="s">
        <v>46</v>
      </c>
      <c r="E10" s="17">
        <v>198</v>
      </c>
      <c r="F10" s="34">
        <v>200</v>
      </c>
      <c r="G10" s="17">
        <v>198</v>
      </c>
      <c r="H10" s="17"/>
      <c r="I10" s="17"/>
      <c r="J10" s="17"/>
      <c r="K10" s="18">
        <v>3</v>
      </c>
      <c r="L10" s="18">
        <v>596</v>
      </c>
      <c r="M10" s="19">
        <v>198.66666666666666</v>
      </c>
      <c r="N10" s="20">
        <v>6</v>
      </c>
      <c r="O10" s="21">
        <v>204.66666666666666</v>
      </c>
    </row>
    <row r="11" spans="1:17">
      <c r="A11" s="15" t="s">
        <v>23</v>
      </c>
      <c r="B11" s="24" t="s">
        <v>42</v>
      </c>
      <c r="C11" s="16">
        <v>45606</v>
      </c>
      <c r="D11" s="23" t="s">
        <v>46</v>
      </c>
      <c r="E11" s="17">
        <v>199</v>
      </c>
      <c r="F11" s="17">
        <v>196</v>
      </c>
      <c r="G11" s="17"/>
      <c r="H11" s="17"/>
      <c r="I11" s="17"/>
      <c r="J11" s="17"/>
      <c r="K11" s="18">
        <v>2</v>
      </c>
      <c r="L11" s="18">
        <v>395</v>
      </c>
      <c r="M11" s="19">
        <v>197.5</v>
      </c>
      <c r="N11" s="20">
        <v>2</v>
      </c>
      <c r="O11" s="21">
        <v>199.5</v>
      </c>
    </row>
    <row r="12" spans="1:17">
      <c r="A12" s="15" t="s">
        <v>23</v>
      </c>
      <c r="B12" s="24" t="s">
        <v>42</v>
      </c>
      <c r="C12" s="16">
        <v>45612</v>
      </c>
      <c r="D12" s="23" t="s">
        <v>46</v>
      </c>
      <c r="E12" s="17">
        <v>198</v>
      </c>
      <c r="F12" s="17">
        <v>196</v>
      </c>
      <c r="G12" s="17">
        <v>198</v>
      </c>
      <c r="H12" s="17">
        <v>198</v>
      </c>
      <c r="I12" s="17">
        <v>195</v>
      </c>
      <c r="J12" s="17"/>
      <c r="K12" s="18">
        <v>5</v>
      </c>
      <c r="L12" s="18">
        <v>985</v>
      </c>
      <c r="M12" s="19">
        <v>197</v>
      </c>
      <c r="N12" s="20">
        <v>6</v>
      </c>
      <c r="O12" s="21">
        <v>203</v>
      </c>
    </row>
    <row r="13" spans="1:17">
      <c r="A13" s="15" t="s">
        <v>23</v>
      </c>
      <c r="B13" s="24" t="s">
        <v>42</v>
      </c>
      <c r="C13" s="16">
        <v>45633</v>
      </c>
      <c r="D13" s="23" t="s">
        <v>32</v>
      </c>
      <c r="E13" s="17">
        <v>197</v>
      </c>
      <c r="F13" s="17">
        <v>199</v>
      </c>
      <c r="G13" s="17">
        <v>195</v>
      </c>
      <c r="H13" s="17">
        <v>198</v>
      </c>
      <c r="I13" s="17">
        <v>197</v>
      </c>
      <c r="J13" s="34">
        <v>200</v>
      </c>
      <c r="K13" s="18">
        <v>6</v>
      </c>
      <c r="L13" s="18">
        <v>1186</v>
      </c>
      <c r="M13" s="19">
        <v>197.66666666666666</v>
      </c>
      <c r="N13" s="20">
        <v>4</v>
      </c>
      <c r="O13" s="21">
        <v>201.66666666666666</v>
      </c>
    </row>
    <row r="14" spans="1:17">
      <c r="A14" s="15" t="s">
        <v>23</v>
      </c>
      <c r="B14" s="24" t="s">
        <v>42</v>
      </c>
      <c r="C14" s="16">
        <v>45636</v>
      </c>
      <c r="D14" s="23" t="s">
        <v>46</v>
      </c>
      <c r="E14" s="17">
        <v>198</v>
      </c>
      <c r="F14" s="34">
        <v>200</v>
      </c>
      <c r="G14" s="17">
        <v>197</v>
      </c>
      <c r="H14" s="17"/>
      <c r="I14" s="17"/>
      <c r="J14" s="17"/>
      <c r="K14" s="18">
        <v>3</v>
      </c>
      <c r="L14" s="18">
        <v>595</v>
      </c>
      <c r="M14" s="19">
        <v>198.33333333333334</v>
      </c>
      <c r="N14" s="20">
        <v>6</v>
      </c>
      <c r="O14" s="21">
        <v>204.33333333333334</v>
      </c>
    </row>
    <row r="15" spans="1:17">
      <c r="A15" s="62" t="s">
        <v>23</v>
      </c>
      <c r="B15" s="63" t="s">
        <v>42</v>
      </c>
      <c r="C15" s="64">
        <v>45647</v>
      </c>
      <c r="D15" s="65" t="s">
        <v>46</v>
      </c>
      <c r="E15" s="66">
        <v>200</v>
      </c>
      <c r="F15" s="67">
        <v>199</v>
      </c>
      <c r="G15" s="66">
        <v>200</v>
      </c>
      <c r="H15" s="66">
        <v>200.001</v>
      </c>
      <c r="I15" s="66">
        <v>200</v>
      </c>
      <c r="J15" s="67"/>
      <c r="K15" s="68">
        <v>5</v>
      </c>
      <c r="L15" s="68">
        <v>999.00099999999998</v>
      </c>
      <c r="M15" s="69">
        <v>199.80019999999999</v>
      </c>
      <c r="N15" s="70">
        <v>9</v>
      </c>
      <c r="O15" s="71">
        <v>208.80019999999999</v>
      </c>
    </row>
    <row r="17" spans="11:15">
      <c r="K17" s="7">
        <f>SUM(K2:K16)</f>
        <v>60</v>
      </c>
      <c r="L17" s="7">
        <f>SUM(L2:L16)</f>
        <v>11883.008</v>
      </c>
      <c r="M17" s="11">
        <f>SUM(L17/K17)</f>
        <v>198.05013333333332</v>
      </c>
      <c r="N17" s="7">
        <f>SUM(N2:N16)</f>
        <v>85</v>
      </c>
      <c r="O17" s="11">
        <f>SUM(M17+N17)</f>
        <v>283.05013333333329</v>
      </c>
    </row>
  </sheetData>
  <protectedRanges>
    <protectedRange algorithmName="SHA-512" hashValue="ON39YdpmFHfN9f47KpiRvqrKx0V9+erV1CNkpWzYhW/Qyc6aT8rEyCrvauWSYGZK2ia3o7vd3akF07acHAFpOA==" saltValue="yVW9XmDwTqEnmpSGai0KYg==" spinCount="100000" sqref="I2:J2 B2:C2" name="Range1_10_1"/>
    <protectedRange algorithmName="SHA-512" hashValue="ON39YdpmFHfN9f47KpiRvqrKx0V9+erV1CNkpWzYhW/Qyc6aT8rEyCrvauWSYGZK2ia3o7vd3akF07acHAFpOA==" saltValue="yVW9XmDwTqEnmpSGai0KYg==" spinCount="100000" sqref="E2:H2" name="Range1_3_1_1"/>
    <protectedRange algorithmName="SHA-512" hashValue="ON39YdpmFHfN9f47KpiRvqrKx0V9+erV1CNkpWzYhW/Qyc6aT8rEyCrvauWSYGZK2ia3o7vd3akF07acHAFpOA==" saltValue="yVW9XmDwTqEnmpSGai0KYg==" spinCount="100000" sqref="B3" name="Range1_2"/>
    <protectedRange algorithmName="SHA-512" hashValue="ON39YdpmFHfN9f47KpiRvqrKx0V9+erV1CNkpWzYhW/Qyc6aT8rEyCrvauWSYGZK2ia3o7vd3akF07acHAFpOA==" saltValue="yVW9XmDwTqEnmpSGai0KYg==" spinCount="100000" sqref="B4:C4" name="Range1_15"/>
    <protectedRange algorithmName="SHA-512" hashValue="ON39YdpmFHfN9f47KpiRvqrKx0V9+erV1CNkpWzYhW/Qyc6aT8rEyCrvauWSYGZK2ia3o7vd3akF07acHAFpOA==" saltValue="yVW9XmDwTqEnmpSGai0KYg==" spinCount="100000" sqref="D4" name="Range1_1_19"/>
    <protectedRange algorithmName="SHA-512" hashValue="ON39YdpmFHfN9f47KpiRvqrKx0V9+erV1CNkpWzYhW/Qyc6aT8rEyCrvauWSYGZK2ia3o7vd3akF07acHAFpOA==" saltValue="yVW9XmDwTqEnmpSGai0KYg==" spinCount="100000" sqref="H4:J4" name="Range1_3_9"/>
    <protectedRange algorithmName="SHA-512" hashValue="ON39YdpmFHfN9f47KpiRvqrKx0V9+erV1CNkpWzYhW/Qyc6aT8rEyCrvauWSYGZK2ia3o7vd3akF07acHAFpOA==" saltValue="yVW9XmDwTqEnmpSGai0KYg==" spinCount="100000" sqref="E4:G4" name="Range1_3_1_2"/>
    <protectedRange algorithmName="SHA-512" hashValue="ON39YdpmFHfN9f47KpiRvqrKx0V9+erV1CNkpWzYhW/Qyc6aT8rEyCrvauWSYGZK2ia3o7vd3akF07acHAFpOA==" saltValue="yVW9XmDwTqEnmpSGai0KYg==" spinCount="100000" sqref="B5:C5 I5:J5" name="Range1_9"/>
    <protectedRange algorithmName="SHA-512" hashValue="ON39YdpmFHfN9f47KpiRvqrKx0V9+erV1CNkpWzYhW/Qyc6aT8rEyCrvauWSYGZK2ia3o7vd3akF07acHAFpOA==" saltValue="yVW9XmDwTqEnmpSGai0KYg==" spinCount="100000" sqref="D5" name="Range1_1_10"/>
    <protectedRange algorithmName="SHA-512" hashValue="ON39YdpmFHfN9f47KpiRvqrKx0V9+erV1CNkpWzYhW/Qyc6aT8rEyCrvauWSYGZK2ia3o7vd3akF07acHAFpOA==" saltValue="yVW9XmDwTqEnmpSGai0KYg==" spinCount="100000" sqref="E5:H5" name="Range1_3_4"/>
    <protectedRange algorithmName="SHA-512" hashValue="ON39YdpmFHfN9f47KpiRvqrKx0V9+erV1CNkpWzYhW/Qyc6aT8rEyCrvauWSYGZK2ia3o7vd3akF07acHAFpOA==" saltValue="yVW9XmDwTqEnmpSGai0KYg==" spinCount="100000" sqref="B6:C6" name="Range1_6"/>
    <protectedRange algorithmName="SHA-512" hashValue="ON39YdpmFHfN9f47KpiRvqrKx0V9+erV1CNkpWzYhW/Qyc6aT8rEyCrvauWSYGZK2ia3o7vd3akF07acHAFpOA==" saltValue="yVW9XmDwTqEnmpSGai0KYg==" spinCount="100000" sqref="D6" name="Range1_1_7"/>
    <protectedRange algorithmName="SHA-512" hashValue="ON39YdpmFHfN9f47KpiRvqrKx0V9+erV1CNkpWzYhW/Qyc6aT8rEyCrvauWSYGZK2ia3o7vd3akF07acHAFpOA==" saltValue="yVW9XmDwTqEnmpSGai0KYg==" spinCount="100000" sqref="H6:J6" name="Range1_3_2"/>
    <protectedRange algorithmName="SHA-512" hashValue="ON39YdpmFHfN9f47KpiRvqrKx0V9+erV1CNkpWzYhW/Qyc6aT8rEyCrvauWSYGZK2ia3o7vd3akF07acHAFpOA==" saltValue="yVW9XmDwTqEnmpSGai0KYg==" spinCount="100000" sqref="E6:G6" name="Range1_3_1_3"/>
    <protectedRange algorithmName="SHA-512" hashValue="ON39YdpmFHfN9f47KpiRvqrKx0V9+erV1CNkpWzYhW/Qyc6aT8rEyCrvauWSYGZK2ia3o7vd3akF07acHAFpOA==" saltValue="yVW9XmDwTqEnmpSGai0KYg==" spinCount="100000" sqref="E7:J7 B7:C7" name="Range1_5"/>
    <protectedRange algorithmName="SHA-512" hashValue="ON39YdpmFHfN9f47KpiRvqrKx0V9+erV1CNkpWzYhW/Qyc6aT8rEyCrvauWSYGZK2ia3o7vd3akF07acHAFpOA==" saltValue="yVW9XmDwTqEnmpSGai0KYg==" spinCount="100000" sqref="D7" name="Range1_1_2"/>
    <protectedRange algorithmName="SHA-512" hashValue="ON39YdpmFHfN9f47KpiRvqrKx0V9+erV1CNkpWzYhW/Qyc6aT8rEyCrvauWSYGZK2ia3o7vd3akF07acHAFpOA==" saltValue="yVW9XmDwTqEnmpSGai0KYg==" spinCount="100000" sqref="B8:C8" name="Range1_1"/>
    <protectedRange algorithmName="SHA-512" hashValue="ON39YdpmFHfN9f47KpiRvqrKx0V9+erV1CNkpWzYhW/Qyc6aT8rEyCrvauWSYGZK2ia3o7vd3akF07acHAFpOA==" saltValue="yVW9XmDwTqEnmpSGai0KYg==" spinCount="100000" sqref="D8" name="Range1_1_1"/>
    <protectedRange algorithmName="SHA-512" hashValue="ON39YdpmFHfN9f47KpiRvqrKx0V9+erV1CNkpWzYhW/Qyc6aT8rEyCrvauWSYGZK2ia3o7vd3akF07acHAFpOA==" saltValue="yVW9XmDwTqEnmpSGai0KYg==" spinCount="100000" sqref="H8:J8" name="Range1_3"/>
    <protectedRange algorithmName="SHA-512" hashValue="ON39YdpmFHfN9f47KpiRvqrKx0V9+erV1CNkpWzYhW/Qyc6aT8rEyCrvauWSYGZK2ia3o7vd3akF07acHAFpOA==" saltValue="yVW9XmDwTqEnmpSGai0KYg==" spinCount="100000" sqref="E8:G8" name="Range1_3_1_4"/>
    <protectedRange algorithmName="SHA-512" hashValue="ON39YdpmFHfN9f47KpiRvqrKx0V9+erV1CNkpWzYhW/Qyc6aT8rEyCrvauWSYGZK2ia3o7vd3akF07acHAFpOA==" saltValue="yVW9XmDwTqEnmpSGai0KYg==" spinCount="100000" sqref="B9:D9" name="Range1_42"/>
    <protectedRange algorithmName="SHA-512" hashValue="ON39YdpmFHfN9f47KpiRvqrKx0V9+erV1CNkpWzYhW/Qyc6aT8rEyCrvauWSYGZK2ia3o7vd3akF07acHAFpOA==" saltValue="yVW9XmDwTqEnmpSGai0KYg==" spinCount="100000" sqref="I10:J10 B10:C10" name="Range1_33_1"/>
    <protectedRange algorithmName="SHA-512" hashValue="ON39YdpmFHfN9f47KpiRvqrKx0V9+erV1CNkpWzYhW/Qyc6aT8rEyCrvauWSYGZK2ia3o7vd3akF07acHAFpOA==" saltValue="yVW9XmDwTqEnmpSGai0KYg==" spinCount="100000" sqref="D10" name="Range1_1_19_1"/>
    <protectedRange algorithmName="SHA-512" hashValue="ON39YdpmFHfN9f47KpiRvqrKx0V9+erV1CNkpWzYhW/Qyc6aT8rEyCrvauWSYGZK2ia3o7vd3akF07acHAFpOA==" saltValue="yVW9XmDwTqEnmpSGai0KYg==" spinCount="100000" sqref="E10:H10" name="Range1_3_9_1"/>
    <protectedRange algorithmName="SHA-512" hashValue="ON39YdpmFHfN9f47KpiRvqrKx0V9+erV1CNkpWzYhW/Qyc6aT8rEyCrvauWSYGZK2ia3o7vd3akF07acHAFpOA==" saltValue="yVW9XmDwTqEnmpSGai0KYg==" spinCount="100000" sqref="B11:C11" name="Range1_2_1"/>
    <protectedRange algorithmName="SHA-512" hashValue="ON39YdpmFHfN9f47KpiRvqrKx0V9+erV1CNkpWzYhW/Qyc6aT8rEyCrvauWSYGZK2ia3o7vd3akF07acHAFpOA==" saltValue="yVW9XmDwTqEnmpSGai0KYg==" spinCount="100000" sqref="H11:J11" name="Range1_3_1"/>
    <protectedRange algorithmName="SHA-512" hashValue="ON39YdpmFHfN9f47KpiRvqrKx0V9+erV1CNkpWzYhW/Qyc6aT8rEyCrvauWSYGZK2ia3o7vd3akF07acHAFpOA==" saltValue="yVW9XmDwTqEnmpSGai0KYg==" spinCount="100000" sqref="E11:G11" name="Range1_3_1_5"/>
  </protectedRanges>
  <dataValidations count="1">
    <dataValidation type="list" allowBlank="1" showInputMessage="1" showErrorMessage="1" sqref="B1" xr:uid="{35BF2FFD-799A-48DA-BE83-D2BA811C0036}"/>
  </dataValidations>
  <hyperlinks>
    <hyperlink ref="Q1" location="'Virginia Adult Rankings 2024'!A1" display="Back to Ranking" xr:uid="{9EAAAC7E-85C0-48E1-B5F5-4C4FCD12B811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59B84-1BF5-440F-87C3-9B70BD0D50AE}">
  <dimension ref="A1:Q13"/>
  <sheetViews>
    <sheetView workbookViewId="0">
      <selection activeCell="Q1" sqref="Q1"/>
    </sheetView>
  </sheetViews>
  <sheetFormatPr defaultRowHeight="15"/>
  <cols>
    <col min="1" max="1" width="16.85546875" bestFit="1" customWidth="1"/>
    <col min="2" max="2" width="17.28515625" bestFit="1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22</v>
      </c>
      <c r="B2" s="24" t="s">
        <v>44</v>
      </c>
      <c r="C2" s="16">
        <v>45300</v>
      </c>
      <c r="D2" s="23" t="s">
        <v>32</v>
      </c>
      <c r="E2" s="17">
        <v>192</v>
      </c>
      <c r="F2" s="17">
        <v>196</v>
      </c>
      <c r="G2" s="17">
        <v>196</v>
      </c>
      <c r="H2" s="17"/>
      <c r="I2" s="17"/>
      <c r="J2" s="17"/>
      <c r="K2" s="18">
        <v>3</v>
      </c>
      <c r="L2" s="18">
        <v>584</v>
      </c>
      <c r="M2" s="19">
        <v>194.66666666666666</v>
      </c>
      <c r="N2" s="20">
        <v>5</v>
      </c>
      <c r="O2" s="21">
        <v>199.66666666666666</v>
      </c>
    </row>
    <row r="3" spans="1:17">
      <c r="A3" s="15" t="s">
        <v>22</v>
      </c>
      <c r="B3" s="24" t="s">
        <v>44</v>
      </c>
      <c r="C3" s="16">
        <v>45647</v>
      </c>
      <c r="D3" s="23" t="s">
        <v>46</v>
      </c>
      <c r="E3" s="17">
        <v>188</v>
      </c>
      <c r="F3" s="17">
        <v>192</v>
      </c>
      <c r="G3" s="17">
        <v>194</v>
      </c>
      <c r="H3" s="17">
        <v>191</v>
      </c>
      <c r="I3" s="17">
        <v>193</v>
      </c>
      <c r="J3" s="17"/>
      <c r="K3" s="18">
        <v>5</v>
      </c>
      <c r="L3" s="18">
        <v>958</v>
      </c>
      <c r="M3" s="19">
        <v>191.6</v>
      </c>
      <c r="N3" s="20">
        <v>4</v>
      </c>
      <c r="O3" s="21">
        <v>195.6</v>
      </c>
    </row>
    <row r="5" spans="1:17">
      <c r="K5" s="7">
        <f>SUM(K2:K4)</f>
        <v>8</v>
      </c>
      <c r="L5" s="7">
        <f>SUM(L2:L4)</f>
        <v>1542</v>
      </c>
      <c r="M5" s="11">
        <f>SUM(L5/K5)</f>
        <v>192.75</v>
      </c>
      <c r="N5" s="7">
        <f>SUM(N2:N4)</f>
        <v>9</v>
      </c>
      <c r="O5" s="11">
        <f>SUM(M5+N5)</f>
        <v>201.75</v>
      </c>
    </row>
    <row r="8" spans="1:17" ht="30">
      <c r="A8" s="1" t="s">
        <v>1</v>
      </c>
      <c r="B8" s="2" t="s">
        <v>2</v>
      </c>
      <c r="C8" s="2" t="s">
        <v>3</v>
      </c>
      <c r="D8" s="3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  <c r="J8" s="4" t="s">
        <v>10</v>
      </c>
      <c r="K8" s="4" t="s">
        <v>11</v>
      </c>
      <c r="L8" s="3" t="s">
        <v>12</v>
      </c>
      <c r="M8" s="5" t="s">
        <v>13</v>
      </c>
      <c r="N8" s="2" t="s">
        <v>14</v>
      </c>
      <c r="O8" s="6" t="s">
        <v>15</v>
      </c>
    </row>
    <row r="9" spans="1:17">
      <c r="A9" s="15" t="s">
        <v>36</v>
      </c>
      <c r="B9" s="24" t="s">
        <v>44</v>
      </c>
      <c r="C9" s="16">
        <v>45332</v>
      </c>
      <c r="D9" s="36" t="s">
        <v>46</v>
      </c>
      <c r="E9" s="17">
        <v>196.001</v>
      </c>
      <c r="F9" s="17">
        <v>194</v>
      </c>
      <c r="G9" s="17">
        <v>192</v>
      </c>
      <c r="H9" s="17">
        <v>191</v>
      </c>
      <c r="I9" s="17">
        <v>191</v>
      </c>
      <c r="J9" s="17">
        <v>194</v>
      </c>
      <c r="K9" s="18">
        <v>6</v>
      </c>
      <c r="L9" s="18">
        <v>1158.001</v>
      </c>
      <c r="M9" s="19">
        <v>193.00016666666667</v>
      </c>
      <c r="N9" s="20">
        <v>16</v>
      </c>
      <c r="O9" s="21">
        <v>209.00016666666667</v>
      </c>
    </row>
    <row r="10" spans="1:17">
      <c r="A10" s="15" t="s">
        <v>36</v>
      </c>
      <c r="B10" s="24" t="s">
        <v>44</v>
      </c>
      <c r="C10" s="16">
        <v>45367</v>
      </c>
      <c r="D10" s="36" t="s">
        <v>46</v>
      </c>
      <c r="E10" s="17">
        <v>191</v>
      </c>
      <c r="F10" s="17">
        <v>194</v>
      </c>
      <c r="G10" s="17">
        <v>194</v>
      </c>
      <c r="H10" s="17">
        <v>194</v>
      </c>
      <c r="I10" s="17">
        <v>195.001</v>
      </c>
      <c r="J10" s="17"/>
      <c r="K10" s="18">
        <v>5</v>
      </c>
      <c r="L10" s="18">
        <v>968.00099999999998</v>
      </c>
      <c r="M10" s="19">
        <v>193.6002</v>
      </c>
      <c r="N10" s="20">
        <v>6</v>
      </c>
      <c r="O10" s="21">
        <v>199.6002</v>
      </c>
    </row>
    <row r="11" spans="1:17">
      <c r="A11" s="15" t="s">
        <v>36</v>
      </c>
      <c r="B11" s="24" t="s">
        <v>44</v>
      </c>
      <c r="C11" s="16">
        <v>45633</v>
      </c>
      <c r="D11" s="23" t="s">
        <v>32</v>
      </c>
      <c r="E11" s="58">
        <v>195</v>
      </c>
      <c r="F11" s="58">
        <v>196</v>
      </c>
      <c r="G11" s="58">
        <v>195</v>
      </c>
      <c r="H11" s="58">
        <v>194</v>
      </c>
      <c r="I11" s="58">
        <v>197</v>
      </c>
      <c r="J11" s="58">
        <v>197</v>
      </c>
      <c r="K11" s="18">
        <v>6</v>
      </c>
      <c r="L11" s="18">
        <v>1174</v>
      </c>
      <c r="M11" s="19">
        <v>195.66666666666666</v>
      </c>
      <c r="N11" s="20">
        <v>22</v>
      </c>
      <c r="O11" s="21">
        <v>217.66666666666666</v>
      </c>
    </row>
    <row r="13" spans="1:17">
      <c r="K13" s="7">
        <f>SUM(K9:K12)</f>
        <v>17</v>
      </c>
      <c r="L13" s="7">
        <f>SUM(L9:L12)</f>
        <v>3300.002</v>
      </c>
      <c r="M13" s="11">
        <f>SUM(L13/K13)</f>
        <v>194.11776470588234</v>
      </c>
      <c r="N13" s="7">
        <f>SUM(N9:N12)</f>
        <v>44</v>
      </c>
      <c r="O13" s="11">
        <f>SUM(M13+N13)</f>
        <v>238.11776470588234</v>
      </c>
    </row>
  </sheetData>
  <protectedRanges>
    <protectedRange algorithmName="SHA-512" hashValue="ON39YdpmFHfN9f47KpiRvqrKx0V9+erV1CNkpWzYhW/Qyc6aT8rEyCrvauWSYGZK2ia3o7vd3akF07acHAFpOA==" saltValue="yVW9XmDwTqEnmpSGai0KYg==" spinCount="100000" sqref="B1 B8" name="Range1_2"/>
    <protectedRange algorithmName="SHA-512" hashValue="ON39YdpmFHfN9f47KpiRvqrKx0V9+erV1CNkpWzYhW/Qyc6aT8rEyCrvauWSYGZK2ia3o7vd3akF07acHAFpOA==" saltValue="yVW9XmDwTqEnmpSGai0KYg==" spinCount="100000" sqref="E2:J2 B2:C2" name="Range1_11"/>
    <protectedRange algorithmName="SHA-512" hashValue="ON39YdpmFHfN9f47KpiRvqrKx0V9+erV1CNkpWzYhW/Qyc6aT8rEyCrvauWSYGZK2ia3o7vd3akF07acHAFpOA==" saltValue="yVW9XmDwTqEnmpSGai0KYg==" spinCount="100000" sqref="D2" name="Range1_1_4"/>
    <protectedRange algorithmName="SHA-512" hashValue="ON39YdpmFHfN9f47KpiRvqrKx0V9+erV1CNkpWzYhW/Qyc6aT8rEyCrvauWSYGZK2ia3o7vd3akF07acHAFpOA==" saltValue="yVW9XmDwTqEnmpSGai0KYg==" spinCount="100000" sqref="B9:C9 I9:J9" name="Range1_9"/>
    <protectedRange algorithmName="SHA-512" hashValue="ON39YdpmFHfN9f47KpiRvqrKx0V9+erV1CNkpWzYhW/Qyc6aT8rEyCrvauWSYGZK2ia3o7vd3akF07acHAFpOA==" saltValue="yVW9XmDwTqEnmpSGai0KYg==" spinCount="100000" sqref="D9" name="Range1_1_10"/>
    <protectedRange algorithmName="SHA-512" hashValue="ON39YdpmFHfN9f47KpiRvqrKx0V9+erV1CNkpWzYhW/Qyc6aT8rEyCrvauWSYGZK2ia3o7vd3akF07acHAFpOA==" saltValue="yVW9XmDwTqEnmpSGai0KYg==" spinCount="100000" sqref="E9:H9" name="Range1_3_4"/>
    <protectedRange algorithmName="SHA-512" hashValue="ON39YdpmFHfN9f47KpiRvqrKx0V9+erV1CNkpWzYhW/Qyc6aT8rEyCrvauWSYGZK2ia3o7vd3akF07acHAFpOA==" saltValue="yVW9XmDwTqEnmpSGai0KYg==" spinCount="100000" sqref="C10" name="Range1_41"/>
  </protectedRanges>
  <dataValidations count="1">
    <dataValidation type="list" allowBlank="1" showInputMessage="1" showErrorMessage="1" sqref="B1 B8" xr:uid="{0F4FC56B-A6CF-4A26-9131-92E6BA6174B5}"/>
  </dataValidations>
  <hyperlinks>
    <hyperlink ref="Q1" location="'Virginia Adult Rankings 2024'!A1" display="Back to Ranking" xr:uid="{1D2AA927-2473-413B-85DC-A33260721FE5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48531-FE80-412A-BE71-5332A267F6F1}">
  <dimension ref="A1:Q4"/>
  <sheetViews>
    <sheetView workbookViewId="0">
      <selection activeCell="Q1" sqref="Q1"/>
    </sheetView>
  </sheetViews>
  <sheetFormatPr defaultRowHeight="15"/>
  <cols>
    <col min="1" max="1" width="16.85546875" bestFit="1" customWidth="1"/>
    <col min="2" max="2" width="17.28515625" bestFit="1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22</v>
      </c>
      <c r="B2" s="24" t="s">
        <v>56</v>
      </c>
      <c r="C2" s="16">
        <v>45335</v>
      </c>
      <c r="D2" s="23" t="s">
        <v>46</v>
      </c>
      <c r="E2" s="17">
        <v>196</v>
      </c>
      <c r="F2" s="17">
        <v>194</v>
      </c>
      <c r="G2" s="17">
        <v>193</v>
      </c>
      <c r="H2" s="17"/>
      <c r="I2" s="17"/>
      <c r="J2" s="17"/>
      <c r="K2" s="18">
        <v>3</v>
      </c>
      <c r="L2" s="18">
        <v>583</v>
      </c>
      <c r="M2" s="19">
        <v>194.33333333333334</v>
      </c>
      <c r="N2" s="20">
        <v>6</v>
      </c>
      <c r="O2" s="21">
        <v>200.33333333333334</v>
      </c>
    </row>
    <row r="4" spans="1:17">
      <c r="K4" s="7">
        <f>SUM(K2:K3)</f>
        <v>3</v>
      </c>
      <c r="L4" s="7">
        <f>SUM(L2:L3)</f>
        <v>583</v>
      </c>
      <c r="M4" s="11">
        <f>SUM(L4/K4)</f>
        <v>194.33333333333334</v>
      </c>
      <c r="N4" s="7">
        <f>SUM(N2:N3)</f>
        <v>6</v>
      </c>
      <c r="O4" s="11">
        <f>SUM(M4+N4)</f>
        <v>200.33333333333334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2:J2 B2:C2" name="Range1_7"/>
    <protectedRange algorithmName="SHA-512" hashValue="ON39YdpmFHfN9f47KpiRvqrKx0V9+erV1CNkpWzYhW/Qyc6aT8rEyCrvauWSYGZK2ia3o7vd3akF07acHAFpOA==" saltValue="yVW9XmDwTqEnmpSGai0KYg==" spinCount="100000" sqref="D2" name="Range1_1_8"/>
  </protectedRanges>
  <dataValidations count="1">
    <dataValidation type="list" allowBlank="1" showInputMessage="1" showErrorMessage="1" sqref="B1" xr:uid="{AE9D993E-9E03-45BB-B5BA-1DCEF5502705}"/>
  </dataValidations>
  <hyperlinks>
    <hyperlink ref="Q1" location="'Virginia Adult Rankings 2024'!A1" display="Back to Ranking" xr:uid="{CB1D212F-FE50-40FC-B311-C4E7DC664EA6}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176EB-E1A4-4B45-8E4F-2461AEAEFB2F}">
  <dimension ref="A1:Q4"/>
  <sheetViews>
    <sheetView workbookViewId="0">
      <selection activeCell="Q1" sqref="Q1"/>
    </sheetView>
  </sheetViews>
  <sheetFormatPr defaultRowHeight="15"/>
  <cols>
    <col min="1" max="1" width="18" customWidth="1"/>
    <col min="2" max="2" width="18.42578125" bestFit="1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23</v>
      </c>
      <c r="B2" s="24" t="s">
        <v>75</v>
      </c>
      <c r="C2" s="16">
        <v>45606</v>
      </c>
      <c r="D2" s="23" t="s">
        <v>46</v>
      </c>
      <c r="E2" s="34">
        <v>200</v>
      </c>
      <c r="F2" s="17">
        <v>198</v>
      </c>
      <c r="G2" s="17"/>
      <c r="H2" s="17"/>
      <c r="I2" s="17"/>
      <c r="J2" s="17"/>
      <c r="K2" s="18">
        <v>2</v>
      </c>
      <c r="L2" s="18">
        <v>398</v>
      </c>
      <c r="M2" s="19">
        <v>199</v>
      </c>
      <c r="N2" s="20">
        <v>4</v>
      </c>
      <c r="O2" s="21">
        <v>203</v>
      </c>
    </row>
    <row r="4" spans="1:17">
      <c r="K4" s="7">
        <f>SUM(K2:K3)</f>
        <v>2</v>
      </c>
      <c r="L4" s="7">
        <f>SUM(L2:L3)</f>
        <v>398</v>
      </c>
      <c r="M4" s="11">
        <f>SUM(L4/K4)</f>
        <v>199</v>
      </c>
      <c r="N4" s="7">
        <f>SUM(N2:N3)</f>
        <v>4</v>
      </c>
      <c r="O4" s="11">
        <f>SUM(M4+N4)</f>
        <v>203</v>
      </c>
    </row>
  </sheetData>
  <protectedRanges>
    <protectedRange algorithmName="SHA-512" hashValue="ON39YdpmFHfN9f47KpiRvqrKx0V9+erV1CNkpWzYhW/Qyc6aT8rEyCrvauWSYGZK2ia3o7vd3akF07acHAFpOA==" saltValue="yVW9XmDwTqEnmpSGai0KYg==" spinCount="100000" sqref="B2:C2" name="Range1_2"/>
    <protectedRange algorithmName="SHA-512" hashValue="ON39YdpmFHfN9f47KpiRvqrKx0V9+erV1CNkpWzYhW/Qyc6aT8rEyCrvauWSYGZK2ia3o7vd3akF07acHAFpOA==" saltValue="yVW9XmDwTqEnmpSGai0KYg==" spinCount="100000" sqref="H2:J2" name="Range1_3_1"/>
    <protectedRange algorithmName="SHA-512" hashValue="ON39YdpmFHfN9f47KpiRvqrKx0V9+erV1CNkpWzYhW/Qyc6aT8rEyCrvauWSYGZK2ia3o7vd3akF07acHAFpOA==" saltValue="yVW9XmDwTqEnmpSGai0KYg==" spinCount="100000" sqref="E2:G2" name="Range1_3_1_5"/>
  </protectedRanges>
  <dataValidations count="1">
    <dataValidation type="list" allowBlank="1" showInputMessage="1" showErrorMessage="1" sqref="B1" xr:uid="{F219B4EA-DA20-4D65-BA42-120B72590BD1}"/>
  </dataValidations>
  <hyperlinks>
    <hyperlink ref="Q1" location="'Virginia Adult Rankings 2024'!A1" display="Back to Ranking" xr:uid="{3109DC7F-BD42-45FE-A9C1-D217985D4DAF}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20E76-106F-43EB-AA09-1366F703434D}">
  <dimension ref="A1:Q4"/>
  <sheetViews>
    <sheetView workbookViewId="0">
      <selection activeCell="Q1" sqref="Q1"/>
    </sheetView>
  </sheetViews>
  <sheetFormatPr defaultRowHeight="15"/>
  <cols>
    <col min="1" max="1" width="18" customWidth="1"/>
    <col min="2" max="2" width="18.42578125" bestFit="1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23</v>
      </c>
      <c r="B2" s="24" t="s">
        <v>76</v>
      </c>
      <c r="C2" s="16">
        <v>45606</v>
      </c>
      <c r="D2" s="23" t="s">
        <v>46</v>
      </c>
      <c r="E2" s="17">
        <v>199.00200000000001</v>
      </c>
      <c r="F2" s="34">
        <v>200</v>
      </c>
      <c r="G2" s="17"/>
      <c r="H2" s="17"/>
      <c r="I2" s="17"/>
      <c r="J2" s="17"/>
      <c r="K2" s="18">
        <v>2</v>
      </c>
      <c r="L2" s="18">
        <v>399.00200000000001</v>
      </c>
      <c r="M2" s="19">
        <v>199.501</v>
      </c>
      <c r="N2" s="20">
        <v>5</v>
      </c>
      <c r="O2" s="21">
        <v>204.501</v>
      </c>
    </row>
    <row r="4" spans="1:17">
      <c r="K4" s="7">
        <f>SUM(K2:K3)</f>
        <v>2</v>
      </c>
      <c r="L4" s="7">
        <f>SUM(L2:L3)</f>
        <v>399.00200000000001</v>
      </c>
      <c r="M4" s="11">
        <f>SUM(L4/K4)</f>
        <v>199.501</v>
      </c>
      <c r="N4" s="7">
        <f>SUM(N2:N3)</f>
        <v>5</v>
      </c>
      <c r="O4" s="11">
        <f>SUM(M4+N4)</f>
        <v>204.501</v>
      </c>
    </row>
  </sheetData>
  <protectedRanges>
    <protectedRange algorithmName="SHA-512" hashValue="ON39YdpmFHfN9f47KpiRvqrKx0V9+erV1CNkpWzYhW/Qyc6aT8rEyCrvauWSYGZK2ia3o7vd3akF07acHAFpOA==" saltValue="yVW9XmDwTqEnmpSGai0KYg==" spinCount="100000" sqref="B2:C2" name="Range1_2"/>
    <protectedRange algorithmName="SHA-512" hashValue="ON39YdpmFHfN9f47KpiRvqrKx0V9+erV1CNkpWzYhW/Qyc6aT8rEyCrvauWSYGZK2ia3o7vd3akF07acHAFpOA==" saltValue="yVW9XmDwTqEnmpSGai0KYg==" spinCount="100000" sqref="H2:J2" name="Range1_3_1"/>
    <protectedRange algorithmName="SHA-512" hashValue="ON39YdpmFHfN9f47KpiRvqrKx0V9+erV1CNkpWzYhW/Qyc6aT8rEyCrvauWSYGZK2ia3o7vd3akF07acHAFpOA==" saltValue="yVW9XmDwTqEnmpSGai0KYg==" spinCount="100000" sqref="E2:G2" name="Range1_3_1_5"/>
  </protectedRanges>
  <dataValidations count="1">
    <dataValidation type="list" allowBlank="1" showInputMessage="1" showErrorMessage="1" sqref="B1" xr:uid="{1A2EC0B5-DAC6-498C-A248-FD0E63B59D01}"/>
  </dataValidations>
  <hyperlinks>
    <hyperlink ref="Q1" location="'Virginia Adult Rankings 2024'!A1" display="Back to Ranking" xr:uid="{E772FB57-33EB-4E5C-BB70-717E7B698E7B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3F427-E83D-4043-BCCE-2EB4C805A6AB}">
  <dimension ref="A1:Q7"/>
  <sheetViews>
    <sheetView workbookViewId="0">
      <selection activeCell="Q1" sqref="Q1"/>
    </sheetView>
  </sheetViews>
  <sheetFormatPr defaultRowHeight="15"/>
  <cols>
    <col min="1" max="1" width="18" customWidth="1"/>
    <col min="2" max="2" width="18.42578125" bestFit="1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23</v>
      </c>
      <c r="B2" s="24" t="s">
        <v>50</v>
      </c>
      <c r="C2" s="16">
        <v>45325</v>
      </c>
      <c r="D2" s="23" t="s">
        <v>46</v>
      </c>
      <c r="E2" s="17">
        <v>195</v>
      </c>
      <c r="F2" s="17">
        <v>199</v>
      </c>
      <c r="G2" s="17">
        <v>198</v>
      </c>
      <c r="H2" s="17">
        <v>199</v>
      </c>
      <c r="I2" s="17">
        <v>200.001</v>
      </c>
      <c r="J2" s="17"/>
      <c r="K2" s="18">
        <v>5</v>
      </c>
      <c r="L2" s="18">
        <v>991.00099999999998</v>
      </c>
      <c r="M2" s="19">
        <v>198.2002</v>
      </c>
      <c r="N2" s="20">
        <v>4</v>
      </c>
      <c r="O2" s="21">
        <v>202.2002</v>
      </c>
    </row>
    <row r="3" spans="1:17">
      <c r="A3" s="15" t="s">
        <v>23</v>
      </c>
      <c r="B3" s="24" t="s">
        <v>50</v>
      </c>
      <c r="C3" s="16">
        <v>45606</v>
      </c>
      <c r="D3" s="23" t="s">
        <v>46</v>
      </c>
      <c r="E3" s="17">
        <v>198</v>
      </c>
      <c r="F3" s="17">
        <v>197</v>
      </c>
      <c r="G3" s="17"/>
      <c r="H3" s="17"/>
      <c r="I3" s="17"/>
      <c r="J3" s="17"/>
      <c r="K3" s="18">
        <v>2</v>
      </c>
      <c r="L3" s="18">
        <v>395</v>
      </c>
      <c r="M3" s="19">
        <v>197.5</v>
      </c>
      <c r="N3" s="20">
        <v>2</v>
      </c>
      <c r="O3" s="21">
        <v>199.5</v>
      </c>
    </row>
    <row r="4" spans="1:17">
      <c r="A4" s="15" t="s">
        <v>23</v>
      </c>
      <c r="B4" s="24" t="s">
        <v>50</v>
      </c>
      <c r="C4" s="16">
        <v>45633</v>
      </c>
      <c r="D4" s="23" t="s">
        <v>32</v>
      </c>
      <c r="E4" s="17">
        <v>198</v>
      </c>
      <c r="F4" s="34">
        <v>200.001</v>
      </c>
      <c r="G4" s="17">
        <v>198</v>
      </c>
      <c r="H4" s="17">
        <v>199</v>
      </c>
      <c r="I4" s="34">
        <v>200</v>
      </c>
      <c r="J4" s="17">
        <v>199</v>
      </c>
      <c r="K4" s="18">
        <v>6</v>
      </c>
      <c r="L4" s="18">
        <v>1194.001</v>
      </c>
      <c r="M4" s="19">
        <v>199.00016666666667</v>
      </c>
      <c r="N4" s="20">
        <v>12</v>
      </c>
      <c r="O4" s="21">
        <v>211.00016666666667</v>
      </c>
    </row>
    <row r="5" spans="1:17">
      <c r="A5" s="15" t="s">
        <v>23</v>
      </c>
      <c r="B5" s="24" t="s">
        <v>50</v>
      </c>
      <c r="C5" s="16">
        <v>45647</v>
      </c>
      <c r="D5" s="23" t="s">
        <v>46</v>
      </c>
      <c r="E5" s="17">
        <v>199</v>
      </c>
      <c r="F5" s="34">
        <v>200</v>
      </c>
      <c r="G5" s="17">
        <v>199</v>
      </c>
      <c r="H5" s="17">
        <v>199</v>
      </c>
      <c r="I5" s="17">
        <v>198</v>
      </c>
      <c r="J5" s="17"/>
      <c r="K5" s="18">
        <v>5</v>
      </c>
      <c r="L5" s="18">
        <v>995</v>
      </c>
      <c r="M5" s="19">
        <v>199</v>
      </c>
      <c r="N5" s="20">
        <v>2</v>
      </c>
      <c r="O5" s="21">
        <v>201</v>
      </c>
    </row>
    <row r="7" spans="1:17">
      <c r="K7" s="7">
        <f>SUM(K2:K6)</f>
        <v>18</v>
      </c>
      <c r="L7" s="7">
        <f>SUM(L2:L6)</f>
        <v>3575.002</v>
      </c>
      <c r="M7" s="11">
        <f>SUM(L7/K7)</f>
        <v>198.61122222222221</v>
      </c>
      <c r="N7" s="7">
        <f>SUM(N2:N6)</f>
        <v>20</v>
      </c>
      <c r="O7" s="11">
        <f>SUM(M7+N7)</f>
        <v>218.61122222222221</v>
      </c>
    </row>
  </sheetData>
  <protectedRanges>
    <protectedRange algorithmName="SHA-512" hashValue="ON39YdpmFHfN9f47KpiRvqrKx0V9+erV1CNkpWzYhW/Qyc6aT8rEyCrvauWSYGZK2ia3o7vd3akF07acHAFpOA==" saltValue="yVW9XmDwTqEnmpSGai0KYg==" spinCount="100000" sqref="B2:C2" name="Range1_15_2"/>
    <protectedRange algorithmName="SHA-512" hashValue="ON39YdpmFHfN9f47KpiRvqrKx0V9+erV1CNkpWzYhW/Qyc6aT8rEyCrvauWSYGZK2ia3o7vd3akF07acHAFpOA==" saltValue="yVW9XmDwTqEnmpSGai0KYg==" spinCount="100000" sqref="D2" name="Range1_1_19_2"/>
    <protectedRange algorithmName="SHA-512" hashValue="ON39YdpmFHfN9f47KpiRvqrKx0V9+erV1CNkpWzYhW/Qyc6aT8rEyCrvauWSYGZK2ia3o7vd3akF07acHAFpOA==" saltValue="yVW9XmDwTqEnmpSGai0KYg==" spinCount="100000" sqref="H2:J2" name="Range1_3_9_2"/>
    <protectedRange algorithmName="SHA-512" hashValue="ON39YdpmFHfN9f47KpiRvqrKx0V9+erV1CNkpWzYhW/Qyc6aT8rEyCrvauWSYGZK2ia3o7vd3akF07acHAFpOA==" saltValue="yVW9XmDwTqEnmpSGai0KYg==" spinCount="100000" sqref="E2:G2" name="Range1_3_1_2_2"/>
    <protectedRange algorithmName="SHA-512" hashValue="ON39YdpmFHfN9f47KpiRvqrKx0V9+erV1CNkpWzYhW/Qyc6aT8rEyCrvauWSYGZK2ia3o7vd3akF07acHAFpOA==" saltValue="yVW9XmDwTqEnmpSGai0KYg==" spinCount="100000" sqref="B3:C3 B4" name="Range1_2"/>
    <protectedRange algorithmName="SHA-512" hashValue="ON39YdpmFHfN9f47KpiRvqrKx0V9+erV1CNkpWzYhW/Qyc6aT8rEyCrvauWSYGZK2ia3o7vd3akF07acHAFpOA==" saltValue="yVW9XmDwTqEnmpSGai0KYg==" spinCount="100000" sqref="H3:J3" name="Range1_3_1"/>
    <protectedRange algorithmName="SHA-512" hashValue="ON39YdpmFHfN9f47KpiRvqrKx0V9+erV1CNkpWzYhW/Qyc6aT8rEyCrvauWSYGZK2ia3o7vd3akF07acHAFpOA==" saltValue="yVW9XmDwTqEnmpSGai0KYg==" spinCount="100000" sqref="E3:G3" name="Range1_3_1_5"/>
  </protectedRanges>
  <dataValidations count="1">
    <dataValidation type="list" allowBlank="1" showInputMessage="1" showErrorMessage="1" sqref="B1" xr:uid="{73CDC2D6-F755-46D9-93C7-AAF32BEBF86D}"/>
  </dataValidations>
  <hyperlinks>
    <hyperlink ref="Q1" location="'Virginia Adult Rankings 2024'!A1" display="Back to Ranking" xr:uid="{5A273DCD-232B-4AA6-A5DC-17F8FD560209}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34688-DFBF-4ECC-95C7-031D3A29ABEC}">
  <dimension ref="A1:Q9"/>
  <sheetViews>
    <sheetView workbookViewId="0">
      <selection activeCell="Q1" sqref="Q1"/>
    </sheetView>
  </sheetViews>
  <sheetFormatPr defaultRowHeight="15"/>
  <cols>
    <col min="1" max="1" width="16.85546875" bestFit="1" customWidth="1"/>
    <col min="2" max="2" width="17.28515625" bestFit="1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22</v>
      </c>
      <c r="B2" s="24" t="s">
        <v>48</v>
      </c>
      <c r="C2" s="16">
        <v>45304</v>
      </c>
      <c r="D2" s="23" t="s">
        <v>46</v>
      </c>
      <c r="E2" s="17">
        <v>193</v>
      </c>
      <c r="F2" s="17">
        <v>196</v>
      </c>
      <c r="G2" s="17">
        <v>198</v>
      </c>
      <c r="H2" s="17">
        <v>191</v>
      </c>
      <c r="I2" s="17">
        <v>193</v>
      </c>
      <c r="J2" s="17"/>
      <c r="K2" s="18">
        <v>5</v>
      </c>
      <c r="L2" s="18">
        <v>971</v>
      </c>
      <c r="M2" s="19">
        <v>194.2</v>
      </c>
      <c r="N2" s="20">
        <v>2</v>
      </c>
      <c r="O2" s="21">
        <v>196.2</v>
      </c>
    </row>
    <row r="3" spans="1:17">
      <c r="A3" s="15" t="s">
        <v>22</v>
      </c>
      <c r="B3" s="24" t="s">
        <v>48</v>
      </c>
      <c r="C3" s="16">
        <v>45325</v>
      </c>
      <c r="D3" s="23" t="s">
        <v>46</v>
      </c>
      <c r="E3" s="17">
        <v>192</v>
      </c>
      <c r="F3" s="17">
        <v>192</v>
      </c>
      <c r="G3" s="17">
        <v>193</v>
      </c>
      <c r="H3" s="17">
        <v>195</v>
      </c>
      <c r="I3" s="17">
        <v>194</v>
      </c>
      <c r="J3" s="17"/>
      <c r="K3" s="18">
        <v>5</v>
      </c>
      <c r="L3" s="18">
        <v>966</v>
      </c>
      <c r="M3" s="19">
        <v>193.2</v>
      </c>
      <c r="N3" s="20">
        <v>3</v>
      </c>
      <c r="O3" s="21">
        <v>196.2</v>
      </c>
    </row>
    <row r="4" spans="1:17">
      <c r="A4" s="15" t="s">
        <v>22</v>
      </c>
      <c r="B4" s="24" t="s">
        <v>48</v>
      </c>
      <c r="C4" s="16">
        <v>45363</v>
      </c>
      <c r="D4" s="23" t="s">
        <v>46</v>
      </c>
      <c r="E4" s="17">
        <v>191</v>
      </c>
      <c r="F4" s="17">
        <v>189</v>
      </c>
      <c r="G4" s="17">
        <v>190</v>
      </c>
      <c r="H4" s="17"/>
      <c r="I4" s="17"/>
      <c r="J4" s="17"/>
      <c r="K4" s="18">
        <v>3</v>
      </c>
      <c r="L4" s="18">
        <v>570</v>
      </c>
      <c r="M4" s="19">
        <v>190</v>
      </c>
      <c r="N4" s="20">
        <v>3</v>
      </c>
      <c r="O4" s="21">
        <v>193</v>
      </c>
    </row>
    <row r="5" spans="1:17">
      <c r="A5" s="15" t="s">
        <v>22</v>
      </c>
      <c r="B5" s="24" t="s">
        <v>48</v>
      </c>
      <c r="C5" s="16">
        <v>45608</v>
      </c>
      <c r="D5" s="23" t="s">
        <v>46</v>
      </c>
      <c r="E5" s="17">
        <v>191</v>
      </c>
      <c r="F5" s="17">
        <v>195</v>
      </c>
      <c r="G5" s="17">
        <v>191</v>
      </c>
      <c r="H5" s="17"/>
      <c r="I5" s="17"/>
      <c r="J5" s="17"/>
      <c r="K5" s="18">
        <v>3</v>
      </c>
      <c r="L5" s="18">
        <v>577</v>
      </c>
      <c r="M5" s="19">
        <v>192.33333333333334</v>
      </c>
      <c r="N5" s="20">
        <v>6</v>
      </c>
      <c r="O5" s="21">
        <v>198.33333333333334</v>
      </c>
    </row>
    <row r="6" spans="1:17">
      <c r="A6" s="15" t="s">
        <v>22</v>
      </c>
      <c r="B6" s="24" t="s">
        <v>48</v>
      </c>
      <c r="C6" s="16">
        <v>45612</v>
      </c>
      <c r="D6" s="23" t="s">
        <v>46</v>
      </c>
      <c r="E6" s="17">
        <v>194</v>
      </c>
      <c r="F6" s="17">
        <v>195</v>
      </c>
      <c r="G6" s="17">
        <v>192</v>
      </c>
      <c r="H6" s="17">
        <v>196</v>
      </c>
      <c r="I6" s="17">
        <v>194</v>
      </c>
      <c r="J6" s="17"/>
      <c r="K6" s="18">
        <v>5</v>
      </c>
      <c r="L6" s="18">
        <v>971</v>
      </c>
      <c r="M6" s="19">
        <v>194.2</v>
      </c>
      <c r="N6" s="20">
        <v>4</v>
      </c>
      <c r="O6" s="21">
        <v>198.2</v>
      </c>
    </row>
    <row r="7" spans="1:17">
      <c r="A7" s="15" t="s">
        <v>22</v>
      </c>
      <c r="B7" s="24" t="s">
        <v>120</v>
      </c>
      <c r="C7" s="16">
        <v>45633</v>
      </c>
      <c r="D7" s="23" t="s">
        <v>32</v>
      </c>
      <c r="E7" s="57">
        <v>196</v>
      </c>
      <c r="F7" s="57">
        <v>197</v>
      </c>
      <c r="G7" s="57">
        <v>195</v>
      </c>
      <c r="H7" s="57">
        <v>197</v>
      </c>
      <c r="I7" s="57">
        <v>194</v>
      </c>
      <c r="J7" s="57">
        <v>199</v>
      </c>
      <c r="K7" s="18">
        <v>6</v>
      </c>
      <c r="L7" s="18">
        <v>1178</v>
      </c>
      <c r="M7" s="19">
        <v>196.33333333333334</v>
      </c>
      <c r="N7" s="20">
        <v>10</v>
      </c>
      <c r="O7" s="21">
        <v>206.33333333333334</v>
      </c>
    </row>
    <row r="9" spans="1:17">
      <c r="K9" s="7">
        <f>SUM(K2:K8)</f>
        <v>27</v>
      </c>
      <c r="L9" s="7">
        <f>SUM(L2:L8)</f>
        <v>5233</v>
      </c>
      <c r="M9" s="11">
        <f>SUM(L9/K9)</f>
        <v>193.81481481481481</v>
      </c>
      <c r="N9" s="7">
        <f>SUM(N2:N8)</f>
        <v>28</v>
      </c>
      <c r="O9" s="11">
        <f>SUM(M9+N9)</f>
        <v>221.81481481481481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" name="Range1_2_1"/>
    <protectedRange algorithmName="SHA-512" hashValue="ON39YdpmFHfN9f47KpiRvqrKx0V9+erV1CNkpWzYhW/Qyc6aT8rEyCrvauWSYGZK2ia3o7vd3akF07acHAFpOA==" saltValue="yVW9XmDwTqEnmpSGai0KYg==" spinCount="100000" sqref="D2" name="Range1_1_1_1"/>
    <protectedRange algorithmName="SHA-512" hashValue="ON39YdpmFHfN9f47KpiRvqrKx0V9+erV1CNkpWzYhW/Qyc6aT8rEyCrvauWSYGZK2ia3o7vd3akF07acHAFpOA==" saltValue="yVW9XmDwTqEnmpSGai0KYg==" spinCount="100000" sqref="E2:J2" name="Range1_3_1_1"/>
    <protectedRange algorithmName="SHA-512" hashValue="ON39YdpmFHfN9f47KpiRvqrKx0V9+erV1CNkpWzYhW/Qyc6aT8rEyCrvauWSYGZK2ia3o7vd3akF07acHAFpOA==" saltValue="yVW9XmDwTqEnmpSGai0KYg==" spinCount="100000" sqref="C3" name="Range1_15"/>
    <protectedRange algorithmName="SHA-512" hashValue="ON39YdpmFHfN9f47KpiRvqrKx0V9+erV1CNkpWzYhW/Qyc6aT8rEyCrvauWSYGZK2ia3o7vd3akF07acHAFpOA==" saltValue="yVW9XmDwTqEnmpSGai0KYg==" spinCount="100000" sqref="E3:J3 B3" name="Range1_24"/>
    <protectedRange algorithmName="SHA-512" hashValue="ON39YdpmFHfN9f47KpiRvqrKx0V9+erV1CNkpWzYhW/Qyc6aT8rEyCrvauWSYGZK2ia3o7vd3akF07acHAFpOA==" saltValue="yVW9XmDwTqEnmpSGai0KYg==" spinCount="100000" sqref="D3" name="Range1_1_20"/>
    <protectedRange algorithmName="SHA-512" hashValue="ON39YdpmFHfN9f47KpiRvqrKx0V9+erV1CNkpWzYhW/Qyc6aT8rEyCrvauWSYGZK2ia3o7vd3akF07acHAFpOA==" saltValue="yVW9XmDwTqEnmpSGai0KYg==" spinCount="100000" sqref="E4:J4 B4:C4" name="Range1_18"/>
    <protectedRange algorithmName="SHA-512" hashValue="ON39YdpmFHfN9f47KpiRvqrKx0V9+erV1CNkpWzYhW/Qyc6aT8rEyCrvauWSYGZK2ia3o7vd3akF07acHAFpOA==" saltValue="yVW9XmDwTqEnmpSGai0KYg==" spinCount="100000" sqref="D4" name="Range1_1_11"/>
  </protectedRanges>
  <dataValidations count="1">
    <dataValidation type="list" allowBlank="1" showInputMessage="1" showErrorMessage="1" sqref="B1" xr:uid="{661104A3-6ABB-4713-A8FE-D70186FDA69C}"/>
  </dataValidations>
  <hyperlinks>
    <hyperlink ref="Q1" location="'Virginia Adult Rankings 2024'!A1" display="Back to Ranking" xr:uid="{85CA626D-526B-4617-9D92-B2F5C0E30440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E8810-0A64-481D-8AEB-F78ABF06985C}">
  <dimension ref="A1:Q4"/>
  <sheetViews>
    <sheetView workbookViewId="0">
      <selection activeCell="Q1" sqref="Q1"/>
    </sheetView>
  </sheetViews>
  <sheetFormatPr defaultRowHeight="15"/>
  <cols>
    <col min="1" max="1" width="16.85546875" bestFit="1" customWidth="1"/>
    <col min="2" max="2" width="17.28515625" bestFit="1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23</v>
      </c>
      <c r="B2" s="24" t="s">
        <v>109</v>
      </c>
      <c r="C2" s="16">
        <v>45633</v>
      </c>
      <c r="D2" s="23" t="s">
        <v>32</v>
      </c>
      <c r="E2" s="17">
        <v>193</v>
      </c>
      <c r="F2" s="17">
        <v>199</v>
      </c>
      <c r="G2" s="17">
        <v>198</v>
      </c>
      <c r="H2" s="17">
        <v>198</v>
      </c>
      <c r="I2" s="17">
        <v>198</v>
      </c>
      <c r="J2" s="17">
        <v>198</v>
      </c>
      <c r="K2" s="18">
        <v>6</v>
      </c>
      <c r="L2" s="18">
        <v>1184</v>
      </c>
      <c r="M2" s="19">
        <v>197.33333333333334</v>
      </c>
      <c r="N2" s="20">
        <v>4</v>
      </c>
      <c r="O2" s="21">
        <v>201.33333333333334</v>
      </c>
    </row>
    <row r="4" spans="1:17">
      <c r="K4" s="7">
        <f>SUM(K2:K3)</f>
        <v>6</v>
      </c>
      <c r="L4" s="7">
        <f>SUM(L2:L3)</f>
        <v>1184</v>
      </c>
      <c r="M4" s="11">
        <f>SUM(L4/K4)</f>
        <v>197.33333333333334</v>
      </c>
      <c r="N4" s="7">
        <f>SUM(N2:N3)</f>
        <v>4</v>
      </c>
      <c r="O4" s="11">
        <f>SUM(M4+N4)</f>
        <v>201.33333333333334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dataValidations count="1">
    <dataValidation type="list" allowBlank="1" showInputMessage="1" showErrorMessage="1" sqref="B1" xr:uid="{8445A3FB-B7E1-489D-89FE-FEC415F8661D}"/>
  </dataValidations>
  <hyperlinks>
    <hyperlink ref="Q1" location="'Virginia Adult Rankings 2024'!A1" display="Back to Ranking" xr:uid="{02F01236-A4C3-4B2D-B56E-A364B7FEAC77}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4073A-6B80-40C0-8C7F-5FFAF1626639}">
  <dimension ref="A1:Q4"/>
  <sheetViews>
    <sheetView workbookViewId="0">
      <selection activeCell="Q1" sqref="Q1"/>
    </sheetView>
  </sheetViews>
  <sheetFormatPr defaultRowHeight="15"/>
  <cols>
    <col min="1" max="1" width="16.85546875" bestFit="1" customWidth="1"/>
    <col min="2" max="2" width="17.28515625" bestFit="1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22</v>
      </c>
      <c r="B2" s="24" t="s">
        <v>59</v>
      </c>
      <c r="C2" s="16">
        <v>45360</v>
      </c>
      <c r="D2" s="23" t="s">
        <v>46</v>
      </c>
      <c r="E2" s="17">
        <v>194</v>
      </c>
      <c r="F2" s="17">
        <v>195</v>
      </c>
      <c r="G2" s="17">
        <v>195</v>
      </c>
      <c r="H2" s="17">
        <v>199</v>
      </c>
      <c r="I2" s="17">
        <v>195</v>
      </c>
      <c r="J2" s="17">
        <v>196</v>
      </c>
      <c r="K2" s="18">
        <v>6</v>
      </c>
      <c r="L2" s="18">
        <v>1174</v>
      </c>
      <c r="M2" s="19">
        <v>195.66666666666666</v>
      </c>
      <c r="N2" s="20">
        <v>6</v>
      </c>
      <c r="O2" s="21">
        <v>201.66666666666666</v>
      </c>
    </row>
    <row r="4" spans="1:17">
      <c r="K4" s="7">
        <f>SUM(K2:K3)</f>
        <v>6</v>
      </c>
      <c r="L4" s="7">
        <f>SUM(L2:L3)</f>
        <v>1174</v>
      </c>
      <c r="M4" s="11">
        <f>SUM(L4/K4)</f>
        <v>195.66666666666666</v>
      </c>
      <c r="N4" s="7">
        <f>SUM(N2:N3)</f>
        <v>6</v>
      </c>
      <c r="O4" s="11">
        <f>SUM(M4+N4)</f>
        <v>201.66666666666666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" name="Range1_4"/>
  </protectedRanges>
  <dataValidations count="1">
    <dataValidation type="list" allowBlank="1" showInputMessage="1" showErrorMessage="1" sqref="B1" xr:uid="{45210DF5-693D-4350-B317-758DDF2B358F}"/>
  </dataValidations>
  <hyperlinks>
    <hyperlink ref="Q1" location="'Virginia Adult Rankings 2024'!A1" display="Back to Ranking" xr:uid="{BB704C2A-9530-42EF-A7AE-298CEFDC0A90}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A43B6-764E-4C1A-81E2-90D3492D44D4}">
  <dimension ref="A1:Q4"/>
  <sheetViews>
    <sheetView workbookViewId="0">
      <selection activeCell="Q1" sqref="Q1"/>
    </sheetView>
  </sheetViews>
  <sheetFormatPr defaultRowHeight="15"/>
  <cols>
    <col min="1" max="1" width="16.85546875" bestFit="1" customWidth="1"/>
    <col min="2" max="2" width="17.28515625" bestFit="1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23</v>
      </c>
      <c r="B2" s="24" t="s">
        <v>114</v>
      </c>
      <c r="C2" s="16">
        <v>45633</v>
      </c>
      <c r="D2" s="23" t="s">
        <v>32</v>
      </c>
      <c r="E2" s="17">
        <v>197</v>
      </c>
      <c r="F2" s="17">
        <v>196</v>
      </c>
      <c r="G2" s="17">
        <v>199</v>
      </c>
      <c r="H2" s="17">
        <v>197</v>
      </c>
      <c r="I2" s="17">
        <v>197</v>
      </c>
      <c r="J2" s="17">
        <v>193</v>
      </c>
      <c r="K2" s="18">
        <v>6</v>
      </c>
      <c r="L2" s="18">
        <v>1179</v>
      </c>
      <c r="M2" s="19">
        <v>196.5</v>
      </c>
      <c r="N2" s="20">
        <v>4</v>
      </c>
      <c r="O2" s="21">
        <v>200.5</v>
      </c>
    </row>
    <row r="4" spans="1:17">
      <c r="K4" s="7">
        <f>SUM(K2:K3)</f>
        <v>6</v>
      </c>
      <c r="L4" s="7">
        <f>SUM(L2:L3)</f>
        <v>1179</v>
      </c>
      <c r="M4" s="11">
        <f>SUM(L4/K4)</f>
        <v>196.5</v>
      </c>
      <c r="N4" s="7">
        <f>SUM(N2:N3)</f>
        <v>4</v>
      </c>
      <c r="O4" s="11">
        <f>SUM(M4+N4)</f>
        <v>200.5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dataValidations count="1">
    <dataValidation type="list" allowBlank="1" showInputMessage="1" showErrorMessage="1" sqref="B1" xr:uid="{7C2FDFFE-DD2B-4529-838D-4FA6FB9B2132}"/>
  </dataValidations>
  <hyperlinks>
    <hyperlink ref="Q1" location="'Virginia Adult Rankings 2024'!A1" display="Back to Ranking" xr:uid="{D89F6FA8-3A5D-41F5-9ED2-06461C583B7F}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7B0DF-E340-43B5-958E-E55E35297D73}">
  <dimension ref="A1:Q14"/>
  <sheetViews>
    <sheetView workbookViewId="0">
      <selection activeCell="Q1" sqref="Q1"/>
    </sheetView>
  </sheetViews>
  <sheetFormatPr defaultRowHeight="15"/>
  <cols>
    <col min="1" max="1" width="16.85546875" bestFit="1" customWidth="1"/>
    <col min="2" max="2" width="17.28515625" bestFit="1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22</v>
      </c>
      <c r="B2" s="24" t="s">
        <v>65</v>
      </c>
      <c r="C2" s="16">
        <v>45584</v>
      </c>
      <c r="D2" s="23" t="s">
        <v>46</v>
      </c>
      <c r="E2" s="17">
        <v>197</v>
      </c>
      <c r="F2" s="17">
        <v>196</v>
      </c>
      <c r="G2" s="17">
        <v>196</v>
      </c>
      <c r="H2" s="17">
        <v>197</v>
      </c>
      <c r="I2" s="17">
        <v>199</v>
      </c>
      <c r="J2" s="17"/>
      <c r="K2" s="18">
        <v>5</v>
      </c>
      <c r="L2" s="18">
        <v>985</v>
      </c>
      <c r="M2" s="19">
        <v>197</v>
      </c>
      <c r="N2" s="20">
        <v>5</v>
      </c>
      <c r="O2" s="21">
        <v>202</v>
      </c>
    </row>
    <row r="3" spans="1:17">
      <c r="A3" s="15" t="s">
        <v>22</v>
      </c>
      <c r="B3" s="24" t="s">
        <v>65</v>
      </c>
      <c r="C3" s="16">
        <v>45598</v>
      </c>
      <c r="D3" s="23" t="s">
        <v>46</v>
      </c>
      <c r="E3" s="17">
        <v>198</v>
      </c>
      <c r="F3" s="17">
        <v>194</v>
      </c>
      <c r="G3" s="17">
        <v>197</v>
      </c>
      <c r="H3" s="17">
        <v>198</v>
      </c>
      <c r="I3" s="17">
        <v>197</v>
      </c>
      <c r="J3" s="17">
        <v>197</v>
      </c>
      <c r="K3" s="18">
        <v>6</v>
      </c>
      <c r="L3" s="18">
        <v>1181</v>
      </c>
      <c r="M3" s="19">
        <v>196.83333333333334</v>
      </c>
      <c r="N3" s="20">
        <v>10</v>
      </c>
      <c r="O3" s="21">
        <v>206.83333333333334</v>
      </c>
    </row>
    <row r="4" spans="1:17">
      <c r="A4" s="15" t="s">
        <v>22</v>
      </c>
      <c r="B4" s="24" t="s">
        <v>65</v>
      </c>
      <c r="C4" s="16">
        <v>45612</v>
      </c>
      <c r="D4" s="23" t="s">
        <v>46</v>
      </c>
      <c r="E4" s="17">
        <v>199</v>
      </c>
      <c r="F4" s="17">
        <v>196</v>
      </c>
      <c r="G4" s="17">
        <v>192.001</v>
      </c>
      <c r="H4" s="17">
        <v>196.001</v>
      </c>
      <c r="I4" s="17">
        <v>195</v>
      </c>
      <c r="J4" s="17"/>
      <c r="K4" s="18">
        <v>5</v>
      </c>
      <c r="L4" s="18">
        <v>978.00199999999995</v>
      </c>
      <c r="M4" s="19">
        <v>195.60039999999998</v>
      </c>
      <c r="N4" s="20">
        <v>15</v>
      </c>
      <c r="O4" s="21">
        <v>210.60039999999998</v>
      </c>
    </row>
    <row r="5" spans="1:17">
      <c r="A5" s="15" t="s">
        <v>22</v>
      </c>
      <c r="B5" s="24" t="s">
        <v>119</v>
      </c>
      <c r="C5" s="16">
        <v>45633</v>
      </c>
      <c r="D5" s="23" t="s">
        <v>32</v>
      </c>
      <c r="E5" s="56">
        <v>198</v>
      </c>
      <c r="F5" s="56">
        <v>196</v>
      </c>
      <c r="G5" s="56">
        <v>196.001</v>
      </c>
      <c r="H5" s="56">
        <v>198</v>
      </c>
      <c r="I5" s="56">
        <v>199.001</v>
      </c>
      <c r="J5" s="56">
        <v>196</v>
      </c>
      <c r="K5" s="18">
        <v>6</v>
      </c>
      <c r="L5" s="18">
        <v>1183.002</v>
      </c>
      <c r="M5" s="19">
        <v>197.167</v>
      </c>
      <c r="N5" s="20">
        <v>20</v>
      </c>
      <c r="O5" s="21">
        <v>217.167</v>
      </c>
    </row>
    <row r="6" spans="1:17">
      <c r="A6" s="62" t="s">
        <v>22</v>
      </c>
      <c r="B6" s="63" t="s">
        <v>128</v>
      </c>
      <c r="C6" s="64">
        <v>45647</v>
      </c>
      <c r="D6" s="65" t="s">
        <v>46</v>
      </c>
      <c r="E6" s="67">
        <v>192</v>
      </c>
      <c r="F6" s="67">
        <v>195</v>
      </c>
      <c r="G6" s="67">
        <v>198</v>
      </c>
      <c r="H6" s="67">
        <v>198</v>
      </c>
      <c r="I6" s="67">
        <v>196</v>
      </c>
      <c r="J6" s="67"/>
      <c r="K6" s="68">
        <v>5</v>
      </c>
      <c r="L6" s="68">
        <v>979</v>
      </c>
      <c r="M6" s="69">
        <v>195.8</v>
      </c>
      <c r="N6" s="70">
        <v>15</v>
      </c>
      <c r="O6" s="71">
        <v>210.8</v>
      </c>
    </row>
    <row r="8" spans="1:17">
      <c r="K8" s="7">
        <f>SUM(K2:K7)</f>
        <v>27</v>
      </c>
      <c r="L8" s="7">
        <f>SUM(L2:L7)</f>
        <v>5306.0039999999999</v>
      </c>
      <c r="M8" s="11">
        <f>SUM(L8/K8)</f>
        <v>196.51866666666666</v>
      </c>
      <c r="N8" s="7">
        <f>SUM(N2:N7)</f>
        <v>65</v>
      </c>
      <c r="O8" s="11">
        <f>SUM(M8+N8)</f>
        <v>261.51866666666666</v>
      </c>
    </row>
    <row r="11" spans="1:17" ht="30">
      <c r="A11" s="1" t="s">
        <v>1</v>
      </c>
      <c r="B11" s="2" t="s">
        <v>2</v>
      </c>
      <c r="C11" s="2" t="s">
        <v>3</v>
      </c>
      <c r="D11" s="3" t="s">
        <v>4</v>
      </c>
      <c r="E11" s="4" t="s">
        <v>5</v>
      </c>
      <c r="F11" s="4" t="s">
        <v>6</v>
      </c>
      <c r="G11" s="4" t="s">
        <v>7</v>
      </c>
      <c r="H11" s="4" t="s">
        <v>8</v>
      </c>
      <c r="I11" s="4" t="s">
        <v>9</v>
      </c>
      <c r="J11" s="4" t="s">
        <v>10</v>
      </c>
      <c r="K11" s="4" t="s">
        <v>11</v>
      </c>
      <c r="L11" s="3" t="s">
        <v>12</v>
      </c>
      <c r="M11" s="5" t="s">
        <v>13</v>
      </c>
      <c r="N11" s="2" t="s">
        <v>14</v>
      </c>
      <c r="O11" s="6" t="s">
        <v>15</v>
      </c>
    </row>
    <row r="12" spans="1:17">
      <c r="A12" s="15" t="s">
        <v>23</v>
      </c>
      <c r="B12" s="24" t="s">
        <v>65</v>
      </c>
      <c r="C12" s="16">
        <v>45606</v>
      </c>
      <c r="D12" s="23" t="s">
        <v>46</v>
      </c>
      <c r="E12" s="17">
        <v>195</v>
      </c>
      <c r="F12" s="17">
        <v>198</v>
      </c>
      <c r="G12" s="17"/>
      <c r="H12" s="17"/>
      <c r="I12" s="17"/>
      <c r="J12" s="17"/>
      <c r="K12" s="18">
        <v>2</v>
      </c>
      <c r="L12" s="18">
        <v>393</v>
      </c>
      <c r="M12" s="19">
        <v>196.5</v>
      </c>
      <c r="N12" s="20">
        <v>2</v>
      </c>
      <c r="O12" s="21">
        <v>198.5</v>
      </c>
    </row>
    <row r="14" spans="1:17">
      <c r="K14" s="7">
        <f>SUM(K12:K13)</f>
        <v>2</v>
      </c>
      <c r="L14" s="7">
        <f>SUM(L12:L13)</f>
        <v>393</v>
      </c>
      <c r="M14" s="11">
        <f>SUM(L14/K14)</f>
        <v>196.5</v>
      </c>
      <c r="N14" s="7">
        <f>SUM(N12:N13)</f>
        <v>2</v>
      </c>
      <c r="O14" s="11">
        <f>SUM(M14+N14)</f>
        <v>198.5</v>
      </c>
    </row>
  </sheetData>
  <protectedRanges>
    <protectedRange algorithmName="SHA-512" hashValue="ON39YdpmFHfN9f47KpiRvqrKx0V9+erV1CNkpWzYhW/Qyc6aT8rEyCrvauWSYGZK2ia3o7vd3akF07acHAFpOA==" saltValue="yVW9XmDwTqEnmpSGai0KYg==" spinCount="100000" sqref="B1 B11" name="Range1_2"/>
    <protectedRange algorithmName="SHA-512" hashValue="ON39YdpmFHfN9f47KpiRvqrKx0V9+erV1CNkpWzYhW/Qyc6aT8rEyCrvauWSYGZK2ia3o7vd3akF07acHAFpOA==" saltValue="yVW9XmDwTqEnmpSGai0KYg==" spinCount="100000" sqref="E2:J2 B2:C2 B3" name="Range1_35"/>
    <protectedRange algorithmName="SHA-512" hashValue="ON39YdpmFHfN9f47KpiRvqrKx0V9+erV1CNkpWzYhW/Qyc6aT8rEyCrvauWSYGZK2ia3o7vd3akF07acHAFpOA==" saltValue="yVW9XmDwTqEnmpSGai0KYg==" spinCount="100000" sqref="D2" name="Range1_1_32"/>
    <protectedRange algorithmName="SHA-512" hashValue="ON39YdpmFHfN9f47KpiRvqrKx0V9+erV1CNkpWzYhW/Qyc6aT8rEyCrvauWSYGZK2ia3o7vd3akF07acHAFpOA==" saltValue="yVW9XmDwTqEnmpSGai0KYg==" spinCount="100000" sqref="B12:C12" name="Range1_2_1"/>
    <protectedRange algorithmName="SHA-512" hashValue="ON39YdpmFHfN9f47KpiRvqrKx0V9+erV1CNkpWzYhW/Qyc6aT8rEyCrvauWSYGZK2ia3o7vd3akF07acHAFpOA==" saltValue="yVW9XmDwTqEnmpSGai0KYg==" spinCount="100000" sqref="H12:J12" name="Range1_3_1"/>
    <protectedRange algorithmName="SHA-512" hashValue="ON39YdpmFHfN9f47KpiRvqrKx0V9+erV1CNkpWzYhW/Qyc6aT8rEyCrvauWSYGZK2ia3o7vd3akF07acHAFpOA==" saltValue="yVW9XmDwTqEnmpSGai0KYg==" spinCount="100000" sqref="E12:G12" name="Range1_3_1_5"/>
  </protectedRanges>
  <dataValidations count="1">
    <dataValidation type="list" allowBlank="1" showInputMessage="1" showErrorMessage="1" sqref="B1 B11" xr:uid="{6B1618AD-139E-461E-A43D-EB16E46140F0}"/>
  </dataValidations>
  <hyperlinks>
    <hyperlink ref="Q1" location="'Virginia Adult Rankings 2024'!A1" display="Back to Ranking" xr:uid="{B7CBFDC0-C23E-4393-8319-D56691DA8024}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05A1D-7892-4055-B437-F57DBB8C8599}">
  <dimension ref="A1:Q6"/>
  <sheetViews>
    <sheetView workbookViewId="0">
      <selection activeCell="Q1" sqref="Q1"/>
    </sheetView>
  </sheetViews>
  <sheetFormatPr defaultRowHeight="15"/>
  <cols>
    <col min="1" max="1" width="18" customWidth="1"/>
    <col min="2" max="2" width="18.42578125" bestFit="1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23</v>
      </c>
      <c r="B2" s="24" t="s">
        <v>52</v>
      </c>
      <c r="C2" s="16">
        <v>45325</v>
      </c>
      <c r="D2" s="23" t="s">
        <v>46</v>
      </c>
      <c r="E2" s="17">
        <v>191</v>
      </c>
      <c r="F2" s="17">
        <v>196</v>
      </c>
      <c r="G2" s="17">
        <v>197</v>
      </c>
      <c r="H2" s="17">
        <v>194</v>
      </c>
      <c r="I2" s="17">
        <v>198</v>
      </c>
      <c r="J2" s="17"/>
      <c r="K2" s="18">
        <v>5</v>
      </c>
      <c r="L2" s="18">
        <v>976</v>
      </c>
      <c r="M2" s="19">
        <v>195.2</v>
      </c>
      <c r="N2" s="20">
        <v>2</v>
      </c>
      <c r="O2" s="21">
        <v>197.2</v>
      </c>
    </row>
    <row r="3" spans="1:17">
      <c r="A3" s="15" t="s">
        <v>23</v>
      </c>
      <c r="B3" s="24" t="s">
        <v>52</v>
      </c>
      <c r="C3" s="16">
        <v>45606</v>
      </c>
      <c r="D3" s="23" t="s">
        <v>46</v>
      </c>
      <c r="E3" s="17">
        <v>196</v>
      </c>
      <c r="F3" s="17">
        <v>199</v>
      </c>
      <c r="G3" s="17"/>
      <c r="H3" s="17"/>
      <c r="I3" s="17"/>
      <c r="J3" s="17"/>
      <c r="K3" s="18">
        <v>2</v>
      </c>
      <c r="L3" s="18">
        <v>395</v>
      </c>
      <c r="M3" s="19">
        <v>197.5</v>
      </c>
      <c r="N3" s="20">
        <v>2</v>
      </c>
      <c r="O3" s="21">
        <v>199.5</v>
      </c>
    </row>
    <row r="4" spans="1:17">
      <c r="A4" s="15" t="s">
        <v>23</v>
      </c>
      <c r="B4" s="24" t="s">
        <v>52</v>
      </c>
      <c r="C4" s="16">
        <v>45633</v>
      </c>
      <c r="D4" s="23" t="s">
        <v>32</v>
      </c>
      <c r="E4" s="17">
        <v>196</v>
      </c>
      <c r="F4" s="17">
        <v>197</v>
      </c>
      <c r="G4" s="17">
        <v>193</v>
      </c>
      <c r="H4" s="17">
        <v>193</v>
      </c>
      <c r="I4" s="17">
        <v>197</v>
      </c>
      <c r="J4" s="34">
        <v>200</v>
      </c>
      <c r="K4" s="18">
        <v>6</v>
      </c>
      <c r="L4" s="18">
        <v>1176</v>
      </c>
      <c r="M4" s="19">
        <v>196</v>
      </c>
      <c r="N4" s="20">
        <v>4</v>
      </c>
      <c r="O4" s="21">
        <v>200</v>
      </c>
    </row>
    <row r="6" spans="1:17">
      <c r="K6" s="7">
        <f>SUM(K2:K5)</f>
        <v>13</v>
      </c>
      <c r="L6" s="7">
        <f>SUM(L2:L5)</f>
        <v>2547</v>
      </c>
      <c r="M6" s="11">
        <f>SUM(L6/K6)</f>
        <v>195.92307692307693</v>
      </c>
      <c r="N6" s="7">
        <f>SUM(N2:N5)</f>
        <v>8</v>
      </c>
      <c r="O6" s="11">
        <f>SUM(M6+N6)</f>
        <v>203.92307692307693</v>
      </c>
    </row>
  </sheetData>
  <protectedRanges>
    <protectedRange algorithmName="SHA-512" hashValue="ON39YdpmFHfN9f47KpiRvqrKx0V9+erV1CNkpWzYhW/Qyc6aT8rEyCrvauWSYGZK2ia3o7vd3akF07acHAFpOA==" saltValue="yVW9XmDwTqEnmpSGai0KYg==" spinCount="100000" sqref="B2:C2" name="Range1_15_1"/>
    <protectedRange algorithmName="SHA-512" hashValue="ON39YdpmFHfN9f47KpiRvqrKx0V9+erV1CNkpWzYhW/Qyc6aT8rEyCrvauWSYGZK2ia3o7vd3akF07acHAFpOA==" saltValue="yVW9XmDwTqEnmpSGai0KYg==" spinCount="100000" sqref="D2" name="Range1_1_19_1"/>
    <protectedRange algorithmName="SHA-512" hashValue="ON39YdpmFHfN9f47KpiRvqrKx0V9+erV1CNkpWzYhW/Qyc6aT8rEyCrvauWSYGZK2ia3o7vd3akF07acHAFpOA==" saltValue="yVW9XmDwTqEnmpSGai0KYg==" spinCount="100000" sqref="H2:J2" name="Range1_3_9_1"/>
    <protectedRange algorithmName="SHA-512" hashValue="ON39YdpmFHfN9f47KpiRvqrKx0V9+erV1CNkpWzYhW/Qyc6aT8rEyCrvauWSYGZK2ia3o7vd3akF07acHAFpOA==" saltValue="yVW9XmDwTqEnmpSGai0KYg==" spinCount="100000" sqref="E2:G2" name="Range1_3_1_2_1"/>
    <protectedRange algorithmName="SHA-512" hashValue="ON39YdpmFHfN9f47KpiRvqrKx0V9+erV1CNkpWzYhW/Qyc6aT8rEyCrvauWSYGZK2ia3o7vd3akF07acHAFpOA==" saltValue="yVW9XmDwTqEnmpSGai0KYg==" spinCount="100000" sqref="B3:C3 B4" name="Range1_2"/>
    <protectedRange algorithmName="SHA-512" hashValue="ON39YdpmFHfN9f47KpiRvqrKx0V9+erV1CNkpWzYhW/Qyc6aT8rEyCrvauWSYGZK2ia3o7vd3akF07acHAFpOA==" saltValue="yVW9XmDwTqEnmpSGai0KYg==" spinCount="100000" sqref="H3:J3" name="Range1_3_1"/>
    <protectedRange algorithmName="SHA-512" hashValue="ON39YdpmFHfN9f47KpiRvqrKx0V9+erV1CNkpWzYhW/Qyc6aT8rEyCrvauWSYGZK2ia3o7vd3akF07acHAFpOA==" saltValue="yVW9XmDwTqEnmpSGai0KYg==" spinCount="100000" sqref="E3:G3" name="Range1_3_1_5"/>
  </protectedRanges>
  <dataValidations count="1">
    <dataValidation type="list" allowBlank="1" showInputMessage="1" showErrorMessage="1" sqref="B1" xr:uid="{AAF7FBDE-5BDA-4EC7-8CB4-C08917240A9A}"/>
  </dataValidations>
  <hyperlinks>
    <hyperlink ref="Q1" location="'Virginia Adult Rankings 2024'!A1" display="Back to Ranking" xr:uid="{E1B2CF87-967A-44A0-A2BF-2E18EE5F5614}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5EDB3-A01C-4BC6-B92F-062D8CE4A384}">
  <dimension ref="A1:Q4"/>
  <sheetViews>
    <sheetView workbookViewId="0">
      <selection activeCell="Q1" sqref="Q1"/>
    </sheetView>
  </sheetViews>
  <sheetFormatPr defaultRowHeight="15"/>
  <cols>
    <col min="1" max="1" width="18" customWidth="1"/>
    <col min="2" max="2" width="18.42578125" bestFit="1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23</v>
      </c>
      <c r="B2" s="24" t="s">
        <v>64</v>
      </c>
      <c r="C2" s="16">
        <v>45584</v>
      </c>
      <c r="D2" s="23" t="s">
        <v>46</v>
      </c>
      <c r="E2" s="17">
        <v>197.001</v>
      </c>
      <c r="F2" s="17">
        <v>195</v>
      </c>
      <c r="G2" s="17">
        <v>196</v>
      </c>
      <c r="H2" s="17">
        <v>195</v>
      </c>
      <c r="I2" s="17">
        <v>196</v>
      </c>
      <c r="J2" s="17"/>
      <c r="K2" s="18">
        <v>5</v>
      </c>
      <c r="L2" s="18">
        <v>979.00099999999998</v>
      </c>
      <c r="M2" s="19">
        <v>195.80019999999999</v>
      </c>
      <c r="N2" s="20">
        <v>2</v>
      </c>
      <c r="O2" s="21">
        <v>197.80019999999999</v>
      </c>
    </row>
    <row r="4" spans="1:17">
      <c r="K4" s="7">
        <f>SUM(K2:K3)</f>
        <v>5</v>
      </c>
      <c r="L4" s="7">
        <f>SUM(L2:L3)</f>
        <v>979.00099999999998</v>
      </c>
      <c r="M4" s="11">
        <f>SUM(L4/K4)</f>
        <v>195.80019999999999</v>
      </c>
      <c r="N4" s="7">
        <f>SUM(N2:N3)</f>
        <v>2</v>
      </c>
      <c r="O4" s="11">
        <f>SUM(M4+N4)</f>
        <v>197.80019999999999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2:C2" name="Range1_34"/>
    <protectedRange algorithmName="SHA-512" hashValue="ON39YdpmFHfN9f47KpiRvqrKx0V9+erV1CNkpWzYhW/Qyc6aT8rEyCrvauWSYGZK2ia3o7vd3akF07acHAFpOA==" saltValue="yVW9XmDwTqEnmpSGai0KYg==" spinCount="100000" sqref="D2" name="Range1_1_31"/>
    <protectedRange algorithmName="SHA-512" hashValue="ON39YdpmFHfN9f47KpiRvqrKx0V9+erV1CNkpWzYhW/Qyc6aT8rEyCrvauWSYGZK2ia3o7vd3akF07acHAFpOA==" saltValue="yVW9XmDwTqEnmpSGai0KYg==" spinCount="100000" sqref="H2:J2" name="Range1_3_5"/>
    <protectedRange algorithmName="SHA-512" hashValue="ON39YdpmFHfN9f47KpiRvqrKx0V9+erV1CNkpWzYhW/Qyc6aT8rEyCrvauWSYGZK2ia3o7vd3akF07acHAFpOA==" saltValue="yVW9XmDwTqEnmpSGai0KYg==" spinCount="100000" sqref="E2:G2" name="Range1_3_1_6"/>
  </protectedRanges>
  <dataValidations count="1">
    <dataValidation type="list" allowBlank="1" showInputMessage="1" showErrorMessage="1" sqref="B1" xr:uid="{45EA8DB6-10E1-499C-B1CE-0BF0CCBE95D1}"/>
  </dataValidations>
  <hyperlinks>
    <hyperlink ref="Q1" location="'Virginia Adult Rankings 2024'!A1" display="Back to Ranking" xr:uid="{528FE4E9-23D5-4B20-9018-8BEAE89CC885}"/>
  </hyperlink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5919C-AD51-4FD9-B6E7-BBA94EA5B9CB}">
  <dimension ref="A1:Q5"/>
  <sheetViews>
    <sheetView workbookViewId="0">
      <selection activeCell="Q1" sqref="Q1"/>
    </sheetView>
  </sheetViews>
  <sheetFormatPr defaultRowHeight="15"/>
  <cols>
    <col min="1" max="1" width="18" customWidth="1"/>
    <col min="2" max="2" width="18.42578125" bestFit="1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23</v>
      </c>
      <c r="B2" s="24" t="s">
        <v>77</v>
      </c>
      <c r="C2" s="16">
        <v>45606</v>
      </c>
      <c r="D2" s="23" t="s">
        <v>46</v>
      </c>
      <c r="E2" s="17">
        <v>199</v>
      </c>
      <c r="F2" s="17">
        <v>199</v>
      </c>
      <c r="G2" s="17"/>
      <c r="H2" s="17"/>
      <c r="I2" s="17"/>
      <c r="J2" s="17"/>
      <c r="K2" s="18">
        <v>2</v>
      </c>
      <c r="L2" s="18">
        <v>398</v>
      </c>
      <c r="M2" s="19">
        <v>199</v>
      </c>
      <c r="N2" s="20">
        <v>2</v>
      </c>
      <c r="O2" s="21">
        <v>201</v>
      </c>
    </row>
    <row r="3" spans="1:17">
      <c r="A3" s="15" t="s">
        <v>23</v>
      </c>
      <c r="B3" s="24" t="s">
        <v>77</v>
      </c>
      <c r="C3" s="16">
        <v>45633</v>
      </c>
      <c r="D3" s="23" t="s">
        <v>32</v>
      </c>
      <c r="E3" s="17">
        <v>198</v>
      </c>
      <c r="F3" s="17">
        <v>198</v>
      </c>
      <c r="G3" s="17">
        <v>198</v>
      </c>
      <c r="H3" s="17">
        <v>199</v>
      </c>
      <c r="I3" s="17">
        <v>198</v>
      </c>
      <c r="J3" s="17">
        <v>197</v>
      </c>
      <c r="K3" s="18">
        <v>6</v>
      </c>
      <c r="L3" s="18">
        <v>1188</v>
      </c>
      <c r="M3" s="19">
        <v>198</v>
      </c>
      <c r="N3" s="20">
        <v>4</v>
      </c>
      <c r="O3" s="21">
        <v>202</v>
      </c>
    </row>
    <row r="5" spans="1:17">
      <c r="K5" s="7">
        <f>SUM(K2:K4)</f>
        <v>8</v>
      </c>
      <c r="L5" s="7">
        <f>SUM(L2:L4)</f>
        <v>1586</v>
      </c>
      <c r="M5" s="11">
        <f>SUM(L5/K5)</f>
        <v>198.25</v>
      </c>
      <c r="N5" s="7">
        <f>SUM(N2:N4)</f>
        <v>6</v>
      </c>
      <c r="O5" s="11">
        <f>SUM(M5+N5)</f>
        <v>204.25</v>
      </c>
    </row>
  </sheetData>
  <protectedRanges>
    <protectedRange algorithmName="SHA-512" hashValue="ON39YdpmFHfN9f47KpiRvqrKx0V9+erV1CNkpWzYhW/Qyc6aT8rEyCrvauWSYGZK2ia3o7vd3akF07acHAFpOA==" saltValue="yVW9XmDwTqEnmpSGai0KYg==" spinCount="100000" sqref="B2:C2 B3" name="Range1_2"/>
    <protectedRange algorithmName="SHA-512" hashValue="ON39YdpmFHfN9f47KpiRvqrKx0V9+erV1CNkpWzYhW/Qyc6aT8rEyCrvauWSYGZK2ia3o7vd3akF07acHAFpOA==" saltValue="yVW9XmDwTqEnmpSGai0KYg==" spinCount="100000" sqref="H2:J2" name="Range1_3_1"/>
    <protectedRange algorithmName="SHA-512" hashValue="ON39YdpmFHfN9f47KpiRvqrKx0V9+erV1CNkpWzYhW/Qyc6aT8rEyCrvauWSYGZK2ia3o7vd3akF07acHAFpOA==" saltValue="yVW9XmDwTqEnmpSGai0KYg==" spinCount="100000" sqref="E2:G2" name="Range1_3_1_5"/>
  </protectedRanges>
  <dataValidations count="1">
    <dataValidation type="list" allowBlank="1" showInputMessage="1" showErrorMessage="1" sqref="B1" xr:uid="{15B5FD89-9A2B-4827-B857-EAA48455EECF}"/>
  </dataValidations>
  <hyperlinks>
    <hyperlink ref="Q1" location="'Virginia Adult Rankings 2024'!A1" display="Back to Ranking" xr:uid="{03FEBFAF-81E3-41E6-BD1A-C13B8B388199}"/>
  </hyperlink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9C1D5-6AC9-466F-A7A5-08A419E4E358}">
  <dimension ref="A1:Q4"/>
  <sheetViews>
    <sheetView workbookViewId="0">
      <selection activeCell="Q1" sqref="Q1"/>
    </sheetView>
  </sheetViews>
  <sheetFormatPr defaultRowHeight="15"/>
  <cols>
    <col min="1" max="1" width="18" customWidth="1"/>
    <col min="2" max="2" width="18.42578125" bestFit="1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23</v>
      </c>
      <c r="B2" s="24" t="s">
        <v>78</v>
      </c>
      <c r="C2" s="16">
        <v>45606</v>
      </c>
      <c r="D2" s="23" t="s">
        <v>46</v>
      </c>
      <c r="E2" s="17">
        <v>199</v>
      </c>
      <c r="F2" s="17">
        <v>199</v>
      </c>
      <c r="G2" s="17"/>
      <c r="H2" s="17"/>
      <c r="I2" s="17"/>
      <c r="J2" s="17"/>
      <c r="K2" s="18">
        <v>2</v>
      </c>
      <c r="L2" s="18">
        <v>398</v>
      </c>
      <c r="M2" s="19">
        <v>199</v>
      </c>
      <c r="N2" s="20">
        <v>2</v>
      </c>
      <c r="O2" s="21">
        <v>201</v>
      </c>
    </row>
    <row r="4" spans="1:17">
      <c r="K4" s="7">
        <f>SUM(K2:K3)</f>
        <v>2</v>
      </c>
      <c r="L4" s="7">
        <f>SUM(L2:L3)</f>
        <v>398</v>
      </c>
      <c r="M4" s="11">
        <f>SUM(L4/K4)</f>
        <v>199</v>
      </c>
      <c r="N4" s="7">
        <f>SUM(N2:N3)</f>
        <v>2</v>
      </c>
      <c r="O4" s="11">
        <f>SUM(M4+N4)</f>
        <v>201</v>
      </c>
    </row>
  </sheetData>
  <protectedRanges>
    <protectedRange algorithmName="SHA-512" hashValue="ON39YdpmFHfN9f47KpiRvqrKx0V9+erV1CNkpWzYhW/Qyc6aT8rEyCrvauWSYGZK2ia3o7vd3akF07acHAFpOA==" saltValue="yVW9XmDwTqEnmpSGai0KYg==" spinCount="100000" sqref="B2:C2" name="Range1_2"/>
    <protectedRange algorithmName="SHA-512" hashValue="ON39YdpmFHfN9f47KpiRvqrKx0V9+erV1CNkpWzYhW/Qyc6aT8rEyCrvauWSYGZK2ia3o7vd3akF07acHAFpOA==" saltValue="yVW9XmDwTqEnmpSGai0KYg==" spinCount="100000" sqref="H2:J2" name="Range1_3_1"/>
    <protectedRange algorithmName="SHA-512" hashValue="ON39YdpmFHfN9f47KpiRvqrKx0V9+erV1CNkpWzYhW/Qyc6aT8rEyCrvauWSYGZK2ia3o7vd3akF07acHAFpOA==" saltValue="yVW9XmDwTqEnmpSGai0KYg==" spinCount="100000" sqref="E2:G2" name="Range1_3_1_5"/>
  </protectedRanges>
  <dataValidations count="1">
    <dataValidation type="list" allowBlank="1" showInputMessage="1" showErrorMessage="1" sqref="B1" xr:uid="{D1F18325-2B67-4F9D-A780-B9E8B4C0AC19}"/>
  </dataValidations>
  <hyperlinks>
    <hyperlink ref="Q1" location="'Virginia Adult Rankings 2024'!A1" display="Back to Ranking" xr:uid="{D899C414-E60D-4DBB-848B-BED59B9A6056}"/>
  </hyperlink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D9211-2132-4074-A738-1247EF4F4575}">
  <dimension ref="A1:Q4"/>
  <sheetViews>
    <sheetView workbookViewId="0">
      <selection activeCell="Q1" sqref="Q1"/>
    </sheetView>
  </sheetViews>
  <sheetFormatPr defaultRowHeight="15"/>
  <cols>
    <col min="1" max="1" width="16.85546875" bestFit="1" customWidth="1"/>
    <col min="2" max="2" width="17.28515625" bestFit="1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23</v>
      </c>
      <c r="B2" s="24" t="s">
        <v>112</v>
      </c>
      <c r="C2" s="16">
        <v>45633</v>
      </c>
      <c r="D2" s="23" t="s">
        <v>32</v>
      </c>
      <c r="E2" s="17">
        <v>193</v>
      </c>
      <c r="F2" s="17">
        <v>196</v>
      </c>
      <c r="G2" s="17">
        <v>198</v>
      </c>
      <c r="H2" s="17">
        <v>199</v>
      </c>
      <c r="I2" s="17">
        <v>198</v>
      </c>
      <c r="J2" s="17">
        <v>198</v>
      </c>
      <c r="K2" s="18">
        <v>6</v>
      </c>
      <c r="L2" s="18">
        <v>1182</v>
      </c>
      <c r="M2" s="19">
        <v>197</v>
      </c>
      <c r="N2" s="20">
        <v>4</v>
      </c>
      <c r="O2" s="21">
        <v>201</v>
      </c>
    </row>
    <row r="4" spans="1:17">
      <c r="K4" s="7">
        <f>SUM(K2:K3)</f>
        <v>6</v>
      </c>
      <c r="L4" s="7">
        <f>SUM(L2:L3)</f>
        <v>1182</v>
      </c>
      <c r="M4" s="11">
        <f>SUM(L4/K4)</f>
        <v>197</v>
      </c>
      <c r="N4" s="7">
        <f>SUM(N2:N3)</f>
        <v>4</v>
      </c>
      <c r="O4" s="11">
        <f>SUM(M4+N4)</f>
        <v>201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dataValidations count="1">
    <dataValidation type="list" allowBlank="1" showInputMessage="1" showErrorMessage="1" sqref="B1" xr:uid="{AC6972CE-45A0-4E92-BE1C-05DE63D0FEF4}"/>
  </dataValidations>
  <hyperlinks>
    <hyperlink ref="Q1" location="'Virginia Adult Rankings 2024'!A1" display="Back to Ranking" xr:uid="{79B9F926-894B-4744-8800-9027280AC96D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ED1F1-8E4B-40D1-8F30-E796D714B82D}">
  <dimension ref="A1:Q4"/>
  <sheetViews>
    <sheetView workbookViewId="0">
      <selection activeCell="Q1" sqref="Q1"/>
    </sheetView>
  </sheetViews>
  <sheetFormatPr defaultRowHeight="15"/>
  <cols>
    <col min="1" max="1" width="16.85546875" bestFit="1" customWidth="1"/>
    <col min="2" max="2" width="17.28515625" bestFit="1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23</v>
      </c>
      <c r="B2" s="24" t="s">
        <v>117</v>
      </c>
      <c r="C2" s="16">
        <v>45633</v>
      </c>
      <c r="D2" s="23" t="s">
        <v>32</v>
      </c>
      <c r="E2" s="17">
        <v>197</v>
      </c>
      <c r="F2" s="17">
        <v>186</v>
      </c>
      <c r="G2" s="17">
        <v>199</v>
      </c>
      <c r="H2" s="17">
        <v>197</v>
      </c>
      <c r="I2" s="17">
        <v>195</v>
      </c>
      <c r="J2" s="17">
        <v>194</v>
      </c>
      <c r="K2" s="18">
        <v>6</v>
      </c>
      <c r="L2" s="18">
        <v>1168</v>
      </c>
      <c r="M2" s="19">
        <v>194.66666666666666</v>
      </c>
      <c r="N2" s="20">
        <v>4</v>
      </c>
      <c r="O2" s="21">
        <v>198.66666666666666</v>
      </c>
    </row>
    <row r="4" spans="1:17">
      <c r="K4" s="7">
        <f>SUM(K2:K3)</f>
        <v>6</v>
      </c>
      <c r="L4" s="7">
        <f>SUM(L2:L3)</f>
        <v>1168</v>
      </c>
      <c r="M4" s="11">
        <f>SUM(L4/K4)</f>
        <v>194.66666666666666</v>
      </c>
      <c r="N4" s="7">
        <f>SUM(N2:N3)</f>
        <v>4</v>
      </c>
      <c r="O4" s="11">
        <f>SUM(M4+N4)</f>
        <v>198.66666666666666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dataValidations count="1">
    <dataValidation type="list" allowBlank="1" showInputMessage="1" showErrorMessage="1" sqref="B1" xr:uid="{0DFC0AEF-F1AF-464C-AF76-DB8E567223B0}"/>
  </dataValidations>
  <hyperlinks>
    <hyperlink ref="Q1" location="'Virginia Adult Rankings 2024'!A1" display="Back to Ranking" xr:uid="{C2B78766-1DFB-4170-A406-CC88A78FB4FC}"/>
  </hyperlink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7BA39-2DCE-4545-851C-CC299A741E18}">
  <dimension ref="A1:Q11"/>
  <sheetViews>
    <sheetView workbookViewId="0">
      <selection activeCell="Q1" sqref="Q1"/>
    </sheetView>
  </sheetViews>
  <sheetFormatPr defaultRowHeight="15"/>
  <cols>
    <col min="1" max="1" width="18" customWidth="1"/>
    <col min="2" max="2" width="18.42578125" bestFit="1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23</v>
      </c>
      <c r="B2" s="24" t="s">
        <v>33</v>
      </c>
      <c r="C2" s="16">
        <v>45297</v>
      </c>
      <c r="D2" s="23" t="s">
        <v>32</v>
      </c>
      <c r="E2" s="17">
        <v>198</v>
      </c>
      <c r="F2" s="17">
        <v>199</v>
      </c>
      <c r="G2" s="17">
        <v>198</v>
      </c>
      <c r="H2" s="17">
        <v>198</v>
      </c>
      <c r="I2" s="34">
        <v>200</v>
      </c>
      <c r="J2" s="17"/>
      <c r="K2" s="18">
        <v>5</v>
      </c>
      <c r="L2" s="18">
        <v>993</v>
      </c>
      <c r="M2" s="19">
        <v>198.6</v>
      </c>
      <c r="N2" s="20">
        <v>8</v>
      </c>
      <c r="O2" s="21">
        <v>206.6</v>
      </c>
    </row>
    <row r="3" spans="1:17">
      <c r="A3" s="15" t="s">
        <v>23</v>
      </c>
      <c r="B3" s="24" t="s">
        <v>33</v>
      </c>
      <c r="C3" s="16">
        <v>45300</v>
      </c>
      <c r="D3" s="23" t="s">
        <v>32</v>
      </c>
      <c r="E3" s="34">
        <v>200</v>
      </c>
      <c r="F3" s="17">
        <v>197</v>
      </c>
      <c r="G3" s="17">
        <v>199.001</v>
      </c>
      <c r="H3" s="17"/>
      <c r="I3" s="17"/>
      <c r="J3" s="17"/>
      <c r="K3" s="18">
        <v>3</v>
      </c>
      <c r="L3" s="18">
        <v>596.00099999999998</v>
      </c>
      <c r="M3" s="19">
        <v>198.667</v>
      </c>
      <c r="N3" s="20">
        <v>6</v>
      </c>
      <c r="O3" s="21">
        <v>204.667</v>
      </c>
    </row>
    <row r="5" spans="1:17">
      <c r="K5" s="7">
        <f>SUM(K2:K4)</f>
        <v>8</v>
      </c>
      <c r="L5" s="7">
        <f>SUM(L2:L4)</f>
        <v>1589.001</v>
      </c>
      <c r="M5" s="11">
        <f>SUM(L5/K5)</f>
        <v>198.625125</v>
      </c>
      <c r="N5" s="7">
        <f>SUM(N2:N4)</f>
        <v>14</v>
      </c>
      <c r="O5" s="11">
        <f>SUM(M5+N5)</f>
        <v>212.625125</v>
      </c>
    </row>
    <row r="8" spans="1:17" ht="30">
      <c r="A8" s="1" t="s">
        <v>1</v>
      </c>
      <c r="B8" s="2" t="s">
        <v>2</v>
      </c>
      <c r="C8" s="2" t="s">
        <v>3</v>
      </c>
      <c r="D8" s="3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  <c r="J8" s="4" t="s">
        <v>10</v>
      </c>
      <c r="K8" s="4" t="s">
        <v>11</v>
      </c>
      <c r="L8" s="3" t="s">
        <v>12</v>
      </c>
      <c r="M8" s="5" t="s">
        <v>13</v>
      </c>
      <c r="N8" s="2" t="s">
        <v>14</v>
      </c>
      <c r="O8" s="6" t="s">
        <v>15</v>
      </c>
    </row>
    <row r="9" spans="1:17">
      <c r="A9" s="15" t="s">
        <v>36</v>
      </c>
      <c r="B9" s="24" t="s">
        <v>33</v>
      </c>
      <c r="C9" s="16">
        <v>45363</v>
      </c>
      <c r="D9" s="36" t="s">
        <v>46</v>
      </c>
      <c r="E9" s="17">
        <v>190</v>
      </c>
      <c r="F9" s="17">
        <v>191</v>
      </c>
      <c r="G9" s="17">
        <v>192</v>
      </c>
      <c r="H9" s="17"/>
      <c r="I9" s="17"/>
      <c r="J9" s="17"/>
      <c r="K9" s="18">
        <v>3</v>
      </c>
      <c r="L9" s="18">
        <v>573</v>
      </c>
      <c r="M9" s="19">
        <v>191</v>
      </c>
      <c r="N9" s="20">
        <v>4</v>
      </c>
      <c r="O9" s="21">
        <v>195</v>
      </c>
    </row>
    <row r="11" spans="1:17">
      <c r="K11" s="7">
        <f>SUM(K9:K10)</f>
        <v>3</v>
      </c>
      <c r="L11" s="7">
        <f>SUM(L9:L10)</f>
        <v>573</v>
      </c>
      <c r="M11" s="11">
        <f>SUM(L11/K11)</f>
        <v>191</v>
      </c>
      <c r="N11" s="7">
        <f>SUM(N9:N10)</f>
        <v>4</v>
      </c>
      <c r="O11" s="11">
        <f>SUM(M11+N11)</f>
        <v>195</v>
      </c>
    </row>
  </sheetData>
  <protectedRanges>
    <protectedRange algorithmName="SHA-512" hashValue="ON39YdpmFHfN9f47KpiRvqrKx0V9+erV1CNkpWzYhW/Qyc6aT8rEyCrvauWSYGZK2ia3o7vd3akF07acHAFpOA==" saltValue="yVW9XmDwTqEnmpSGai0KYg==" spinCount="100000" sqref="I2:J2 B2:C2" name="Range1_1"/>
    <protectedRange algorithmName="SHA-512" hashValue="ON39YdpmFHfN9f47KpiRvqrKx0V9+erV1CNkpWzYhW/Qyc6aT8rEyCrvauWSYGZK2ia3o7vd3akF07acHAFpOA==" saltValue="yVW9XmDwTqEnmpSGai0KYg==" spinCount="100000" sqref="I3:J3 B3:C3" name="Range1_10"/>
    <protectedRange algorithmName="SHA-512" hashValue="ON39YdpmFHfN9f47KpiRvqrKx0V9+erV1CNkpWzYhW/Qyc6aT8rEyCrvauWSYGZK2ia3o7vd3akF07acHAFpOA==" saltValue="yVW9XmDwTqEnmpSGai0KYg==" spinCount="100000" sqref="E3:H3" name="Range1_3_1"/>
    <protectedRange algorithmName="SHA-512" hashValue="ON39YdpmFHfN9f47KpiRvqrKx0V9+erV1CNkpWzYhW/Qyc6aT8rEyCrvauWSYGZK2ia3o7vd3akF07acHAFpOA==" saltValue="yVW9XmDwTqEnmpSGai0KYg==" spinCount="100000" sqref="E9:J9 B9:C9" name="Range1_19"/>
    <protectedRange algorithmName="SHA-512" hashValue="ON39YdpmFHfN9f47KpiRvqrKx0V9+erV1CNkpWzYhW/Qyc6aT8rEyCrvauWSYGZK2ia3o7vd3akF07acHAFpOA==" saltValue="yVW9XmDwTqEnmpSGai0KYg==" spinCount="100000" sqref="D9" name="Range1_1_12"/>
  </protectedRanges>
  <dataValidations count="1">
    <dataValidation type="list" allowBlank="1" showInputMessage="1" showErrorMessage="1" sqref="B1 B8" xr:uid="{DCD8814B-5268-49B1-99F0-704FB9BBAB49}"/>
  </dataValidations>
  <hyperlinks>
    <hyperlink ref="Q1" location="'Virginia Adult Rankings 2024'!A1" display="Back to Ranking" xr:uid="{9D7CAA28-D227-438D-B5F0-67A937B69079}"/>
  </hyperlink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ADD2F-7A96-4C66-9286-FD285E152E33}">
  <dimension ref="A1:Q4"/>
  <sheetViews>
    <sheetView workbookViewId="0">
      <selection activeCell="Q1" sqref="Q1"/>
    </sheetView>
  </sheetViews>
  <sheetFormatPr defaultRowHeight="15"/>
  <cols>
    <col min="1" max="1" width="16.85546875" bestFit="1" customWidth="1"/>
    <col min="2" max="2" width="17.28515625" bestFit="1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26</v>
      </c>
      <c r="B2" s="24" t="s">
        <v>127</v>
      </c>
      <c r="C2" s="16">
        <v>45633</v>
      </c>
      <c r="D2" s="23" t="s">
        <v>32</v>
      </c>
      <c r="E2" s="17">
        <v>184</v>
      </c>
      <c r="F2" s="17">
        <v>167</v>
      </c>
      <c r="G2" s="17">
        <v>176</v>
      </c>
      <c r="H2" s="17">
        <v>176</v>
      </c>
      <c r="I2" s="17">
        <v>174</v>
      </c>
      <c r="J2" s="17">
        <v>171</v>
      </c>
      <c r="K2" s="18">
        <v>6</v>
      </c>
      <c r="L2" s="18">
        <v>1048</v>
      </c>
      <c r="M2" s="19">
        <v>174.66666666666666</v>
      </c>
      <c r="N2" s="20">
        <v>8</v>
      </c>
      <c r="O2" s="21">
        <v>182.66666666666666</v>
      </c>
    </row>
    <row r="4" spans="1:17">
      <c r="K4" s="7">
        <f>SUM(K2:K3)</f>
        <v>6</v>
      </c>
      <c r="L4" s="7">
        <f>SUM(L2:L3)</f>
        <v>1048</v>
      </c>
      <c r="M4" s="11">
        <f>SUM(L4/K4)</f>
        <v>174.66666666666666</v>
      </c>
      <c r="N4" s="7">
        <f>SUM(N2:N3)</f>
        <v>8</v>
      </c>
      <c r="O4" s="11">
        <f>SUM(M4+N4)</f>
        <v>182.66666666666666</v>
      </c>
    </row>
  </sheetData>
  <dataValidations count="1">
    <dataValidation type="list" allowBlank="1" showInputMessage="1" showErrorMessage="1" sqref="B1" xr:uid="{E2C12AC1-163D-4D6C-9455-6A86DE20031D}"/>
  </dataValidations>
  <hyperlinks>
    <hyperlink ref="Q1" location="'Virginia Adult Rankings 2024'!A1" display="Back to Ranking" xr:uid="{266A91AD-B538-4144-87ED-4C79DC7A10EC}"/>
  </hyperlink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1ACF7-4D95-43EC-A5C8-82D995693FF4}">
  <dimension ref="A1:Q4"/>
  <sheetViews>
    <sheetView workbookViewId="0">
      <selection activeCell="Q1" sqref="Q1"/>
    </sheetView>
  </sheetViews>
  <sheetFormatPr defaultRowHeight="15"/>
  <cols>
    <col min="1" max="1" width="18" customWidth="1"/>
    <col min="2" max="2" width="18.42578125" bestFit="1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23</v>
      </c>
      <c r="B2" s="24" t="s">
        <v>79</v>
      </c>
      <c r="C2" s="16">
        <v>45606</v>
      </c>
      <c r="D2" s="23" t="s">
        <v>46</v>
      </c>
      <c r="E2" s="17">
        <v>199</v>
      </c>
      <c r="F2" s="17">
        <v>199</v>
      </c>
      <c r="G2" s="17"/>
      <c r="H2" s="17"/>
      <c r="I2" s="17"/>
      <c r="J2" s="17"/>
      <c r="K2" s="18">
        <v>2</v>
      </c>
      <c r="L2" s="18">
        <v>398</v>
      </c>
      <c r="M2" s="19">
        <v>199</v>
      </c>
      <c r="N2" s="20">
        <v>2</v>
      </c>
      <c r="O2" s="21">
        <v>201</v>
      </c>
    </row>
    <row r="4" spans="1:17">
      <c r="K4" s="7">
        <f>SUM(K2:K3)</f>
        <v>2</v>
      </c>
      <c r="L4" s="7">
        <f>SUM(L2:L3)</f>
        <v>398</v>
      </c>
      <c r="M4" s="11">
        <f>SUM(L4/K4)</f>
        <v>199</v>
      </c>
      <c r="N4" s="7">
        <f>SUM(N2:N3)</f>
        <v>2</v>
      </c>
      <c r="O4" s="11">
        <f>SUM(M4+N4)</f>
        <v>201</v>
      </c>
    </row>
  </sheetData>
  <protectedRanges>
    <protectedRange algorithmName="SHA-512" hashValue="ON39YdpmFHfN9f47KpiRvqrKx0V9+erV1CNkpWzYhW/Qyc6aT8rEyCrvauWSYGZK2ia3o7vd3akF07acHAFpOA==" saltValue="yVW9XmDwTqEnmpSGai0KYg==" spinCount="100000" sqref="B2:C2" name="Range1_2"/>
    <protectedRange algorithmName="SHA-512" hashValue="ON39YdpmFHfN9f47KpiRvqrKx0V9+erV1CNkpWzYhW/Qyc6aT8rEyCrvauWSYGZK2ia3o7vd3akF07acHAFpOA==" saltValue="yVW9XmDwTqEnmpSGai0KYg==" spinCount="100000" sqref="H2:J2" name="Range1_3_1"/>
    <protectedRange algorithmName="SHA-512" hashValue="ON39YdpmFHfN9f47KpiRvqrKx0V9+erV1CNkpWzYhW/Qyc6aT8rEyCrvauWSYGZK2ia3o7vd3akF07acHAFpOA==" saltValue="yVW9XmDwTqEnmpSGai0KYg==" spinCount="100000" sqref="E2:G2" name="Range1_3_1_5"/>
  </protectedRanges>
  <dataValidations count="1">
    <dataValidation type="list" allowBlank="1" showInputMessage="1" showErrorMessage="1" sqref="B1" xr:uid="{3568ACBE-14F1-4CF7-8284-F3BD8ACD36FE}"/>
  </dataValidations>
  <hyperlinks>
    <hyperlink ref="Q1" location="'Virginia Adult Rankings 2024'!A1" display="Back to Ranking" xr:uid="{992B56A3-2E31-4E3E-8D25-78D99C9C8C1B}"/>
  </hyperlink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45F27-62E4-4CE4-8E94-352EFC9B4CF0}">
  <dimension ref="A1:Q4"/>
  <sheetViews>
    <sheetView workbookViewId="0">
      <selection activeCell="Q1" sqref="Q1"/>
    </sheetView>
  </sheetViews>
  <sheetFormatPr defaultRowHeight="15"/>
  <cols>
    <col min="1" max="1" width="16.85546875" bestFit="1" customWidth="1"/>
    <col min="2" max="2" width="17.28515625" bestFit="1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23</v>
      </c>
      <c r="B2" s="24" t="s">
        <v>115</v>
      </c>
      <c r="C2" s="16">
        <v>45633</v>
      </c>
      <c r="D2" s="23" t="s">
        <v>32</v>
      </c>
      <c r="E2" s="17">
        <v>196</v>
      </c>
      <c r="F2" s="17">
        <v>192</v>
      </c>
      <c r="G2" s="17">
        <v>197</v>
      </c>
      <c r="H2" s="17">
        <v>198</v>
      </c>
      <c r="I2" s="17">
        <v>197</v>
      </c>
      <c r="J2" s="17">
        <v>196</v>
      </c>
      <c r="K2" s="18">
        <v>6</v>
      </c>
      <c r="L2" s="18">
        <v>1176</v>
      </c>
      <c r="M2" s="19">
        <v>196</v>
      </c>
      <c r="N2" s="20">
        <v>4</v>
      </c>
      <c r="O2" s="21">
        <v>200</v>
      </c>
    </row>
    <row r="4" spans="1:17">
      <c r="K4" s="7">
        <f>SUM(K2:K3)</f>
        <v>6</v>
      </c>
      <c r="L4" s="7">
        <f>SUM(L2:L3)</f>
        <v>1176</v>
      </c>
      <c r="M4" s="11">
        <f>SUM(L4/K4)</f>
        <v>196</v>
      </c>
      <c r="N4" s="7">
        <f>SUM(N2:N3)</f>
        <v>4</v>
      </c>
      <c r="O4" s="11">
        <f>SUM(M4+N4)</f>
        <v>200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dataValidations count="1">
    <dataValidation type="list" allowBlank="1" showInputMessage="1" showErrorMessage="1" sqref="B1" xr:uid="{CED513AE-42FD-4F0D-97DA-272025081808}"/>
  </dataValidations>
  <hyperlinks>
    <hyperlink ref="Q1" location="'Virginia Adult Rankings 2024'!A1" display="Back to Ranking" xr:uid="{37002FA7-050D-47EE-90D9-DC6DA6B22CD3}"/>
  </hyperlink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B840F-41F1-4A00-8A58-76A07B127B4D}">
  <dimension ref="A1:Q4"/>
  <sheetViews>
    <sheetView workbookViewId="0">
      <selection activeCell="Q1" sqref="Q1"/>
    </sheetView>
  </sheetViews>
  <sheetFormatPr defaultRowHeight="15"/>
  <cols>
    <col min="1" max="1" width="16.85546875" bestFit="1" customWidth="1"/>
    <col min="2" max="2" width="17.28515625" bestFit="1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23</v>
      </c>
      <c r="B2" s="24" t="s">
        <v>116</v>
      </c>
      <c r="C2" s="16">
        <v>45633</v>
      </c>
      <c r="D2" s="23" t="s">
        <v>32</v>
      </c>
      <c r="E2" s="17">
        <v>198</v>
      </c>
      <c r="F2" s="17">
        <v>196</v>
      </c>
      <c r="G2" s="17">
        <v>191</v>
      </c>
      <c r="H2" s="17">
        <v>195</v>
      </c>
      <c r="I2" s="17">
        <v>194</v>
      </c>
      <c r="J2" s="17">
        <v>194</v>
      </c>
      <c r="K2" s="18">
        <v>6</v>
      </c>
      <c r="L2" s="18">
        <v>1168</v>
      </c>
      <c r="M2" s="19">
        <v>194.66666666666666</v>
      </c>
      <c r="N2" s="20">
        <v>4</v>
      </c>
      <c r="O2" s="21">
        <v>198.66666666666666</v>
      </c>
    </row>
    <row r="4" spans="1:17">
      <c r="K4" s="7">
        <f>SUM(K2:K3)</f>
        <v>6</v>
      </c>
      <c r="L4" s="7">
        <f>SUM(L2:L3)</f>
        <v>1168</v>
      </c>
      <c r="M4" s="11">
        <f>SUM(L4/K4)</f>
        <v>194.66666666666666</v>
      </c>
      <c r="N4" s="7">
        <f>SUM(N2:N3)</f>
        <v>4</v>
      </c>
      <c r="O4" s="11">
        <f>SUM(M4+N4)</f>
        <v>198.66666666666666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dataValidations count="1">
    <dataValidation type="list" allowBlank="1" showInputMessage="1" showErrorMessage="1" sqref="B1" xr:uid="{83A5095E-3F6B-4B1B-9008-C9999C3D26F7}"/>
  </dataValidations>
  <hyperlinks>
    <hyperlink ref="Q1" location="'Virginia Adult Rankings 2024'!A1" display="Back to Ranking" xr:uid="{50F72296-92EC-438A-9E50-00805BED723E}"/>
  </hyperlink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8160D-294B-40FB-A34C-BFFCD27E3279}">
  <dimension ref="A1:Q4"/>
  <sheetViews>
    <sheetView workbookViewId="0">
      <selection activeCell="Q1" sqref="Q1"/>
    </sheetView>
  </sheetViews>
  <sheetFormatPr defaultRowHeight="15"/>
  <cols>
    <col min="1" max="1" width="16.85546875" bestFit="1" customWidth="1"/>
    <col min="2" max="2" width="17.28515625" bestFit="1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23</v>
      </c>
      <c r="B2" s="24" t="s">
        <v>103</v>
      </c>
      <c r="C2" s="16">
        <v>45633</v>
      </c>
      <c r="D2" s="23" t="s">
        <v>32</v>
      </c>
      <c r="E2" s="17">
        <v>196</v>
      </c>
      <c r="F2" s="17">
        <v>198</v>
      </c>
      <c r="G2" s="17">
        <v>197</v>
      </c>
      <c r="H2" s="17">
        <v>199</v>
      </c>
      <c r="I2" s="17">
        <v>198</v>
      </c>
      <c r="J2" s="34">
        <v>200</v>
      </c>
      <c r="K2" s="18">
        <v>6</v>
      </c>
      <c r="L2" s="18">
        <v>1188</v>
      </c>
      <c r="M2" s="19">
        <v>198</v>
      </c>
      <c r="N2" s="20">
        <v>4</v>
      </c>
      <c r="O2" s="21">
        <v>202</v>
      </c>
    </row>
    <row r="4" spans="1:17">
      <c r="K4" s="7">
        <f>SUM(K2:K3)</f>
        <v>6</v>
      </c>
      <c r="L4" s="7">
        <f>SUM(L2:L3)</f>
        <v>1188</v>
      </c>
      <c r="M4" s="11">
        <f>SUM(L4/K4)</f>
        <v>198</v>
      </c>
      <c r="N4" s="7">
        <f>SUM(N2:N3)</f>
        <v>4</v>
      </c>
      <c r="O4" s="11">
        <f>SUM(M4+N4)</f>
        <v>202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dataValidations count="1">
    <dataValidation type="list" allowBlank="1" showInputMessage="1" showErrorMessage="1" sqref="B1" xr:uid="{C20A13A5-A1A4-4974-883B-10223BA95A69}"/>
  </dataValidations>
  <hyperlinks>
    <hyperlink ref="Q1" location="'Virginia Adult Rankings 2024'!A1" display="Back to Ranking" xr:uid="{D182BAFF-A60A-44E1-BD0F-3C31C5E9C5A3}"/>
  </hyperlink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0E817-BDC1-4D08-B3A0-62BE64410ED8}">
  <dimension ref="A1:Q4"/>
  <sheetViews>
    <sheetView workbookViewId="0">
      <selection activeCell="Q1" sqref="Q1"/>
    </sheetView>
  </sheetViews>
  <sheetFormatPr defaultRowHeight="15"/>
  <cols>
    <col min="1" max="1" width="16.85546875" bestFit="1" customWidth="1"/>
    <col min="2" max="2" width="17.28515625" bestFit="1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22</v>
      </c>
      <c r="B2" s="24" t="s">
        <v>129</v>
      </c>
      <c r="C2" s="16">
        <v>45647</v>
      </c>
      <c r="D2" s="23" t="s">
        <v>46</v>
      </c>
      <c r="E2" s="17">
        <v>179</v>
      </c>
      <c r="F2" s="17">
        <v>181</v>
      </c>
      <c r="G2" s="17">
        <v>193</v>
      </c>
      <c r="H2" s="17">
        <v>181</v>
      </c>
      <c r="I2" s="17">
        <v>182</v>
      </c>
      <c r="J2" s="17"/>
      <c r="K2" s="18">
        <v>5</v>
      </c>
      <c r="L2" s="18">
        <v>916</v>
      </c>
      <c r="M2" s="19">
        <v>183.2</v>
      </c>
      <c r="N2" s="20">
        <v>3</v>
      </c>
      <c r="O2" s="21">
        <v>186.2</v>
      </c>
    </row>
    <row r="4" spans="1:17">
      <c r="K4" s="7">
        <f>SUM(K2:K3)</f>
        <v>5</v>
      </c>
      <c r="L4" s="7">
        <f>SUM(L2:L3)</f>
        <v>916</v>
      </c>
      <c r="M4" s="11">
        <f>SUM(L4/K4)</f>
        <v>183.2</v>
      </c>
      <c r="N4" s="7">
        <f>SUM(N2:N3)</f>
        <v>3</v>
      </c>
      <c r="O4" s="11">
        <f>SUM(M4+N4)</f>
        <v>186.2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dataValidations count="1">
    <dataValidation type="list" allowBlank="1" showInputMessage="1" showErrorMessage="1" sqref="B1" xr:uid="{26012E57-B145-4625-82FE-40561AA44F69}"/>
  </dataValidations>
  <hyperlinks>
    <hyperlink ref="Q1" location="'Virginia Adult Rankings 2024'!A1" display="Back to Ranking" xr:uid="{4D2161FE-E58B-4E0B-9946-467CAA2C18E9}"/>
  </hyperlink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69559-2FE0-49EF-8DDA-360F0EABDD4C}">
  <dimension ref="A1:Q5"/>
  <sheetViews>
    <sheetView workbookViewId="0">
      <selection activeCell="Q1" sqref="Q1"/>
    </sheetView>
  </sheetViews>
  <sheetFormatPr defaultRowHeight="15"/>
  <cols>
    <col min="1" max="1" width="16.85546875" bestFit="1" customWidth="1"/>
    <col min="2" max="2" width="17.28515625" bestFit="1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22</v>
      </c>
      <c r="B2" s="24" t="s">
        <v>43</v>
      </c>
      <c r="C2" s="16">
        <v>45300</v>
      </c>
      <c r="D2" s="23" t="s">
        <v>32</v>
      </c>
      <c r="E2" s="17">
        <v>193</v>
      </c>
      <c r="F2" s="17">
        <v>197</v>
      </c>
      <c r="G2" s="17">
        <v>196.001</v>
      </c>
      <c r="H2" s="17"/>
      <c r="I2" s="17"/>
      <c r="J2" s="17"/>
      <c r="K2" s="18">
        <v>3</v>
      </c>
      <c r="L2" s="18">
        <v>586.00099999999998</v>
      </c>
      <c r="M2" s="19">
        <v>195.33366666666666</v>
      </c>
      <c r="N2" s="20">
        <v>11</v>
      </c>
      <c r="O2" s="21">
        <v>206.33366666666666</v>
      </c>
    </row>
    <row r="3" spans="1:17">
      <c r="A3" s="15" t="s">
        <v>22</v>
      </c>
      <c r="B3" s="24" t="s">
        <v>43</v>
      </c>
      <c r="C3" s="16">
        <v>45304</v>
      </c>
      <c r="D3" s="23" t="s">
        <v>46</v>
      </c>
      <c r="E3" s="17">
        <v>191</v>
      </c>
      <c r="F3" s="17">
        <v>192</v>
      </c>
      <c r="G3" s="17">
        <v>197</v>
      </c>
      <c r="H3" s="17">
        <v>196</v>
      </c>
      <c r="I3" s="17">
        <v>198</v>
      </c>
      <c r="J3" s="17"/>
      <c r="K3" s="18">
        <v>5</v>
      </c>
      <c r="L3" s="18">
        <v>974</v>
      </c>
      <c r="M3" s="19">
        <v>194.8</v>
      </c>
      <c r="N3" s="20">
        <v>3</v>
      </c>
      <c r="O3" s="21">
        <v>197.8</v>
      </c>
    </row>
    <row r="5" spans="1:17">
      <c r="K5" s="7">
        <f>SUM(K2:K4)</f>
        <v>8</v>
      </c>
      <c r="L5" s="7">
        <f>SUM(L2:L4)</f>
        <v>1560.001</v>
      </c>
      <c r="M5" s="11">
        <f>SUM(L5/K5)</f>
        <v>195.000125</v>
      </c>
      <c r="N5" s="7">
        <f>SUM(N2:N4)</f>
        <v>14</v>
      </c>
      <c r="O5" s="11">
        <f>SUM(M5+N5)</f>
        <v>209.000125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2:J2 B2:C2" name="Range1_11"/>
    <protectedRange algorithmName="SHA-512" hashValue="ON39YdpmFHfN9f47KpiRvqrKx0V9+erV1CNkpWzYhW/Qyc6aT8rEyCrvauWSYGZK2ia3o7vd3akF07acHAFpOA==" saltValue="yVW9XmDwTqEnmpSGai0KYg==" spinCount="100000" sqref="D2" name="Range1_1_4"/>
    <protectedRange algorithmName="SHA-512" hashValue="ON39YdpmFHfN9f47KpiRvqrKx0V9+erV1CNkpWzYhW/Qyc6aT8rEyCrvauWSYGZK2ia3o7vd3akF07acHAFpOA==" saltValue="yVW9XmDwTqEnmpSGai0KYg==" spinCount="100000" sqref="B3" name="Range1_2_1"/>
    <protectedRange algorithmName="SHA-512" hashValue="ON39YdpmFHfN9f47KpiRvqrKx0V9+erV1CNkpWzYhW/Qyc6aT8rEyCrvauWSYGZK2ia3o7vd3akF07acHAFpOA==" saltValue="yVW9XmDwTqEnmpSGai0KYg==" spinCount="100000" sqref="D3" name="Range1_1_1_1"/>
    <protectedRange algorithmName="SHA-512" hashValue="ON39YdpmFHfN9f47KpiRvqrKx0V9+erV1CNkpWzYhW/Qyc6aT8rEyCrvauWSYGZK2ia3o7vd3akF07acHAFpOA==" saltValue="yVW9XmDwTqEnmpSGai0KYg==" spinCount="100000" sqref="E3:J3" name="Range1_3_1_1"/>
  </protectedRanges>
  <dataValidations count="1">
    <dataValidation type="list" allowBlank="1" showInputMessage="1" showErrorMessage="1" sqref="B1" xr:uid="{7BC94536-2C2E-459F-95AD-5739AA3AF1AE}"/>
  </dataValidations>
  <hyperlinks>
    <hyperlink ref="Q1" location="'Virginia Adult Rankings 2024'!A1" display="Back to Ranking" xr:uid="{83DE4E6A-51A6-4F76-BF47-D602F28B14BB}"/>
  </hyperlink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CC1F7-4DCE-4691-AC0D-156FBB9AF89F}">
  <dimension ref="A1:Q13"/>
  <sheetViews>
    <sheetView workbookViewId="0">
      <selection activeCell="Q1" sqref="Q1"/>
    </sheetView>
  </sheetViews>
  <sheetFormatPr defaultRowHeight="15"/>
  <cols>
    <col min="1" max="1" width="16.85546875" bestFit="1" customWidth="1"/>
    <col min="2" max="2" width="17.28515625" bestFit="1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22</v>
      </c>
      <c r="B2" s="24" t="s">
        <v>34</v>
      </c>
      <c r="C2" s="16">
        <v>45297</v>
      </c>
      <c r="D2" s="23" t="s">
        <v>32</v>
      </c>
      <c r="E2" s="17">
        <v>199</v>
      </c>
      <c r="F2" s="17">
        <v>198</v>
      </c>
      <c r="G2" s="34">
        <v>200</v>
      </c>
      <c r="H2" s="17">
        <v>199</v>
      </c>
      <c r="I2" s="17">
        <v>198</v>
      </c>
      <c r="J2" s="17"/>
      <c r="K2" s="18">
        <v>5</v>
      </c>
      <c r="L2" s="18">
        <v>994</v>
      </c>
      <c r="M2" s="19">
        <v>198.8</v>
      </c>
      <c r="N2" s="20">
        <v>15</v>
      </c>
      <c r="O2" s="21">
        <v>213.8</v>
      </c>
    </row>
    <row r="3" spans="1:17">
      <c r="A3" s="15" t="s">
        <v>22</v>
      </c>
      <c r="B3" s="24" t="s">
        <v>34</v>
      </c>
      <c r="C3" s="16">
        <v>45304</v>
      </c>
      <c r="D3" s="23" t="s">
        <v>46</v>
      </c>
      <c r="E3" s="17">
        <v>199</v>
      </c>
      <c r="F3" s="17">
        <v>198</v>
      </c>
      <c r="G3" s="17">
        <v>197</v>
      </c>
      <c r="H3" s="17">
        <v>198</v>
      </c>
      <c r="I3" s="17">
        <v>199.001</v>
      </c>
      <c r="J3" s="17"/>
      <c r="K3" s="18">
        <v>5</v>
      </c>
      <c r="L3" s="18">
        <v>991.00099999999998</v>
      </c>
      <c r="M3" s="19">
        <v>198.2002</v>
      </c>
      <c r="N3" s="20">
        <v>11</v>
      </c>
      <c r="O3" s="21">
        <v>209.2002</v>
      </c>
    </row>
    <row r="4" spans="1:17">
      <c r="A4" s="15" t="s">
        <v>22</v>
      </c>
      <c r="B4" s="24" t="s">
        <v>34</v>
      </c>
      <c r="C4" s="16">
        <v>45325</v>
      </c>
      <c r="D4" s="23" t="s">
        <v>46</v>
      </c>
      <c r="E4" s="17">
        <v>198</v>
      </c>
      <c r="F4" s="17">
        <v>199.001</v>
      </c>
      <c r="G4" s="17">
        <v>196</v>
      </c>
      <c r="H4" s="17">
        <v>198</v>
      </c>
      <c r="I4" s="34">
        <v>200</v>
      </c>
      <c r="J4" s="17"/>
      <c r="K4" s="18">
        <v>5</v>
      </c>
      <c r="L4" s="18">
        <v>991.00099999999998</v>
      </c>
      <c r="M4" s="19">
        <v>198.2002</v>
      </c>
      <c r="N4" s="20">
        <v>11</v>
      </c>
      <c r="O4" s="21">
        <v>209.2002</v>
      </c>
    </row>
    <row r="5" spans="1:17">
      <c r="A5" s="15" t="s">
        <v>22</v>
      </c>
      <c r="B5" s="24" t="s">
        <v>34</v>
      </c>
      <c r="C5" s="16">
        <v>45360</v>
      </c>
      <c r="D5" s="23" t="s">
        <v>46</v>
      </c>
      <c r="E5" s="34">
        <v>200</v>
      </c>
      <c r="F5" s="17">
        <v>199</v>
      </c>
      <c r="G5" s="34">
        <v>200</v>
      </c>
      <c r="H5" s="17">
        <v>196</v>
      </c>
      <c r="I5" s="34">
        <v>200</v>
      </c>
      <c r="J5" s="17">
        <v>199</v>
      </c>
      <c r="K5" s="18">
        <v>6</v>
      </c>
      <c r="L5" s="18">
        <v>1194</v>
      </c>
      <c r="M5" s="19">
        <v>199</v>
      </c>
      <c r="N5" s="20">
        <v>30</v>
      </c>
      <c r="O5" s="21">
        <v>229</v>
      </c>
    </row>
    <row r="7" spans="1:17">
      <c r="K7" s="7">
        <f>SUM(K2:K6)</f>
        <v>21</v>
      </c>
      <c r="L7" s="7">
        <f>SUM(L2:L6)</f>
        <v>4170.0020000000004</v>
      </c>
      <c r="M7" s="11">
        <f>SUM(L7/K7)</f>
        <v>198.57152380952382</v>
      </c>
      <c r="N7" s="7">
        <f>SUM(N2:N6)</f>
        <v>67</v>
      </c>
      <c r="O7" s="11">
        <f>SUM(M7+N7)</f>
        <v>265.5715238095238</v>
      </c>
    </row>
    <row r="10" spans="1:17" ht="30">
      <c r="A10" s="1" t="s">
        <v>1</v>
      </c>
      <c r="B10" s="2" t="s">
        <v>2</v>
      </c>
      <c r="C10" s="2" t="s">
        <v>3</v>
      </c>
      <c r="D10" s="3" t="s">
        <v>4</v>
      </c>
      <c r="E10" s="4" t="s">
        <v>5</v>
      </c>
      <c r="F10" s="4" t="s">
        <v>6</v>
      </c>
      <c r="G10" s="4" t="s">
        <v>7</v>
      </c>
      <c r="H10" s="4" t="s">
        <v>8</v>
      </c>
      <c r="I10" s="4" t="s">
        <v>9</v>
      </c>
      <c r="J10" s="4" t="s">
        <v>10</v>
      </c>
      <c r="K10" s="4" t="s">
        <v>11</v>
      </c>
      <c r="L10" s="3" t="s">
        <v>12</v>
      </c>
      <c r="M10" s="5" t="s">
        <v>13</v>
      </c>
      <c r="N10" s="2" t="s">
        <v>14</v>
      </c>
      <c r="O10" s="6" t="s">
        <v>15</v>
      </c>
    </row>
    <row r="11" spans="1:17">
      <c r="A11" s="15" t="s">
        <v>36</v>
      </c>
      <c r="B11" s="24" t="s">
        <v>34</v>
      </c>
      <c r="C11" s="16">
        <v>45367</v>
      </c>
      <c r="D11" s="36" t="s">
        <v>46</v>
      </c>
      <c r="E11" s="17">
        <v>196</v>
      </c>
      <c r="F11" s="17">
        <v>188</v>
      </c>
      <c r="G11" s="17">
        <v>192</v>
      </c>
      <c r="H11" s="17">
        <v>194</v>
      </c>
      <c r="I11" s="17">
        <v>193</v>
      </c>
      <c r="J11" s="17"/>
      <c r="K11" s="18">
        <v>5</v>
      </c>
      <c r="L11" s="18">
        <v>963</v>
      </c>
      <c r="M11" s="19">
        <v>192.6</v>
      </c>
      <c r="N11" s="20">
        <v>5</v>
      </c>
      <c r="O11" s="21">
        <v>197.6</v>
      </c>
    </row>
    <row r="13" spans="1:17">
      <c r="K13" s="7">
        <f>SUM(K11:K12)</f>
        <v>5</v>
      </c>
      <c r="L13" s="7">
        <f>SUM(L11:L12)</f>
        <v>963</v>
      </c>
      <c r="M13" s="11">
        <f>SUM(L13/K13)</f>
        <v>192.6</v>
      </c>
      <c r="N13" s="7">
        <f>SUM(N11:N12)</f>
        <v>5</v>
      </c>
      <c r="O13" s="11">
        <f>SUM(M13+N13)</f>
        <v>197.6</v>
      </c>
    </row>
  </sheetData>
  <protectedRanges>
    <protectedRange algorithmName="SHA-512" hashValue="ON39YdpmFHfN9f47KpiRvqrKx0V9+erV1CNkpWzYhW/Qyc6aT8rEyCrvauWSYGZK2ia3o7vd3akF07acHAFpOA==" saltValue="yVW9XmDwTqEnmpSGai0KYg==" spinCount="100000" sqref="B1 B10" name="Range1_2"/>
    <protectedRange algorithmName="SHA-512" hashValue="ON39YdpmFHfN9f47KpiRvqrKx0V9+erV1CNkpWzYhW/Qyc6aT8rEyCrvauWSYGZK2ia3o7vd3akF07acHAFpOA==" saltValue="yVW9XmDwTqEnmpSGai0KYg==" spinCount="100000" sqref="I2:J2 B2:C2" name="Range1"/>
    <protectedRange algorithmName="SHA-512" hashValue="ON39YdpmFHfN9f47KpiRvqrKx0V9+erV1CNkpWzYhW/Qyc6aT8rEyCrvauWSYGZK2ia3o7vd3akF07acHAFpOA==" saltValue="yVW9XmDwTqEnmpSGai0KYg==" spinCount="100000" sqref="B3" name="Range1_2_1"/>
    <protectedRange algorithmName="SHA-512" hashValue="ON39YdpmFHfN9f47KpiRvqrKx0V9+erV1CNkpWzYhW/Qyc6aT8rEyCrvauWSYGZK2ia3o7vd3akF07acHAFpOA==" saltValue="yVW9XmDwTqEnmpSGai0KYg==" spinCount="100000" sqref="D3" name="Range1_1_1_1"/>
    <protectedRange algorithmName="SHA-512" hashValue="ON39YdpmFHfN9f47KpiRvqrKx0V9+erV1CNkpWzYhW/Qyc6aT8rEyCrvauWSYGZK2ia3o7vd3akF07acHAFpOA==" saltValue="yVW9XmDwTqEnmpSGai0KYg==" spinCount="100000" sqref="E3:J3" name="Range1_3_1_1"/>
    <protectedRange algorithmName="SHA-512" hashValue="ON39YdpmFHfN9f47KpiRvqrKx0V9+erV1CNkpWzYhW/Qyc6aT8rEyCrvauWSYGZK2ia3o7vd3akF07acHAFpOA==" saltValue="yVW9XmDwTqEnmpSGai0KYg==" spinCount="100000" sqref="C4" name="Range1_15"/>
    <protectedRange algorithmName="SHA-512" hashValue="ON39YdpmFHfN9f47KpiRvqrKx0V9+erV1CNkpWzYhW/Qyc6aT8rEyCrvauWSYGZK2ia3o7vd3akF07acHAFpOA==" saltValue="yVW9XmDwTqEnmpSGai0KYg==" spinCount="100000" sqref="E4:J4 B4" name="Range1_24"/>
    <protectedRange algorithmName="SHA-512" hashValue="ON39YdpmFHfN9f47KpiRvqrKx0V9+erV1CNkpWzYhW/Qyc6aT8rEyCrvauWSYGZK2ia3o7vd3akF07acHAFpOA==" saltValue="yVW9XmDwTqEnmpSGai0KYg==" spinCount="100000" sqref="D4" name="Range1_1_20"/>
    <protectedRange algorithmName="SHA-512" hashValue="ON39YdpmFHfN9f47KpiRvqrKx0V9+erV1CNkpWzYhW/Qyc6aT8rEyCrvauWSYGZK2ia3o7vd3akF07acHAFpOA==" saltValue="yVW9XmDwTqEnmpSGai0KYg==" spinCount="100000" sqref="B5:C5 E5:J5" name="Range1_14"/>
    <protectedRange algorithmName="SHA-512" hashValue="ON39YdpmFHfN9f47KpiRvqrKx0V9+erV1CNkpWzYhW/Qyc6aT8rEyCrvauWSYGZK2ia3o7vd3akF07acHAFpOA==" saltValue="yVW9XmDwTqEnmpSGai0KYg==" spinCount="100000" sqref="D5" name="Range1_1_3"/>
    <protectedRange algorithmName="SHA-512" hashValue="ON39YdpmFHfN9f47KpiRvqrKx0V9+erV1CNkpWzYhW/Qyc6aT8rEyCrvauWSYGZK2ia3o7vd3akF07acHAFpOA==" saltValue="yVW9XmDwTqEnmpSGai0KYg==" spinCount="100000" sqref="C11" name="Range1_41"/>
  </protectedRanges>
  <dataValidations count="1">
    <dataValidation type="list" allowBlank="1" showInputMessage="1" showErrorMessage="1" sqref="B1 B10" xr:uid="{CBE71D40-A9DB-453F-8B7F-1FFC53EB462E}"/>
  </dataValidations>
  <hyperlinks>
    <hyperlink ref="Q1" location="'Virginia Adult Rankings 2024'!A1" display="Back to Ranking" xr:uid="{7398F7CD-1495-4F5C-9551-9777AFC2A862}"/>
  </hyperlink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32812-ABDF-461E-9140-E691D4179EF5}">
  <dimension ref="A1:Q21"/>
  <sheetViews>
    <sheetView workbookViewId="0">
      <selection activeCell="Q1" sqref="Q1"/>
    </sheetView>
  </sheetViews>
  <sheetFormatPr defaultRowHeight="15"/>
  <cols>
    <col min="1" max="1" width="16.85546875" bestFit="1" customWidth="1"/>
    <col min="2" max="2" width="17.28515625" bestFit="1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36</v>
      </c>
      <c r="B2" s="24" t="s">
        <v>37</v>
      </c>
      <c r="C2" s="16">
        <v>45297</v>
      </c>
      <c r="D2" s="36" t="s">
        <v>32</v>
      </c>
      <c r="E2" s="34">
        <v>200</v>
      </c>
      <c r="F2" s="17">
        <v>197</v>
      </c>
      <c r="G2" s="17">
        <v>198</v>
      </c>
      <c r="H2" s="17">
        <v>198</v>
      </c>
      <c r="I2" s="17">
        <v>193</v>
      </c>
      <c r="J2" s="17"/>
      <c r="K2" s="18">
        <v>5</v>
      </c>
      <c r="L2" s="18">
        <v>986</v>
      </c>
      <c r="M2" s="19">
        <v>197.2</v>
      </c>
      <c r="N2" s="20">
        <v>9</v>
      </c>
      <c r="O2" s="21">
        <v>206.2</v>
      </c>
    </row>
    <row r="3" spans="1:17">
      <c r="A3" s="15" t="s">
        <v>36</v>
      </c>
      <c r="B3" s="24" t="s">
        <v>37</v>
      </c>
      <c r="C3" s="16">
        <v>45304</v>
      </c>
      <c r="D3" s="36" t="s">
        <v>46</v>
      </c>
      <c r="E3" s="17">
        <v>194</v>
      </c>
      <c r="F3" s="34">
        <v>200</v>
      </c>
      <c r="G3" s="17">
        <v>198</v>
      </c>
      <c r="H3" s="17">
        <v>198</v>
      </c>
      <c r="I3" s="17">
        <v>199</v>
      </c>
      <c r="J3" s="17"/>
      <c r="K3" s="18">
        <v>5</v>
      </c>
      <c r="L3" s="18">
        <v>989</v>
      </c>
      <c r="M3" s="19">
        <v>197.8</v>
      </c>
      <c r="N3" s="20">
        <v>5</v>
      </c>
      <c r="O3" s="21">
        <v>202.8</v>
      </c>
    </row>
    <row r="4" spans="1:17">
      <c r="A4" s="15" t="s">
        <v>36</v>
      </c>
      <c r="B4" s="24" t="s">
        <v>37</v>
      </c>
      <c r="C4" s="16">
        <v>45325</v>
      </c>
      <c r="D4" s="36" t="s">
        <v>46</v>
      </c>
      <c r="E4" s="17">
        <v>199</v>
      </c>
      <c r="F4" s="17">
        <v>195</v>
      </c>
      <c r="G4" s="17">
        <v>197</v>
      </c>
      <c r="H4" s="17">
        <v>197</v>
      </c>
      <c r="I4" s="17">
        <v>194</v>
      </c>
      <c r="J4" s="17"/>
      <c r="K4" s="18">
        <v>5</v>
      </c>
      <c r="L4" s="18">
        <v>982</v>
      </c>
      <c r="M4" s="19">
        <v>196.4</v>
      </c>
      <c r="N4" s="20">
        <v>6</v>
      </c>
      <c r="O4" s="21">
        <v>202.4</v>
      </c>
    </row>
    <row r="5" spans="1:17">
      <c r="A5" s="15" t="s">
        <v>36</v>
      </c>
      <c r="B5" s="24" t="s">
        <v>37</v>
      </c>
      <c r="C5" s="16">
        <v>45332</v>
      </c>
      <c r="D5" s="36" t="s">
        <v>46</v>
      </c>
      <c r="E5" s="17">
        <v>196</v>
      </c>
      <c r="F5" s="17">
        <v>192</v>
      </c>
      <c r="G5" s="17">
        <v>195</v>
      </c>
      <c r="H5" s="17">
        <v>196</v>
      </c>
      <c r="I5" s="17">
        <v>198</v>
      </c>
      <c r="J5" s="17">
        <v>196</v>
      </c>
      <c r="K5" s="18">
        <v>6</v>
      </c>
      <c r="L5" s="18">
        <v>1173</v>
      </c>
      <c r="M5" s="19">
        <v>195.5</v>
      </c>
      <c r="N5" s="20">
        <v>26</v>
      </c>
      <c r="O5" s="21">
        <v>221.5</v>
      </c>
    </row>
    <row r="6" spans="1:17">
      <c r="A6" s="15" t="s">
        <v>36</v>
      </c>
      <c r="B6" s="24" t="s">
        <v>37</v>
      </c>
      <c r="C6" s="16">
        <v>45636</v>
      </c>
      <c r="D6" s="36" t="s">
        <v>46</v>
      </c>
      <c r="E6" s="17">
        <v>195</v>
      </c>
      <c r="F6" s="17">
        <v>188</v>
      </c>
      <c r="G6" s="17">
        <v>196.001</v>
      </c>
      <c r="H6" s="17"/>
      <c r="I6" s="17"/>
      <c r="J6" s="17"/>
      <c r="K6" s="18">
        <v>3</v>
      </c>
      <c r="L6" s="18">
        <v>579.00099999999998</v>
      </c>
      <c r="M6" s="19">
        <v>193.00033333333332</v>
      </c>
      <c r="N6" s="20">
        <v>5</v>
      </c>
      <c r="O6" s="21">
        <v>198.00033333333332</v>
      </c>
    </row>
    <row r="8" spans="1:17">
      <c r="K8" s="7">
        <f>SUM(K2:K7)</f>
        <v>24</v>
      </c>
      <c r="L8" s="7">
        <f>SUM(L2:L7)</f>
        <v>4709.0010000000002</v>
      </c>
      <c r="M8" s="11">
        <f>SUM(L8/K8)</f>
        <v>196.20837500000002</v>
      </c>
      <c r="N8" s="7">
        <f>SUM(N2:N7)</f>
        <v>51</v>
      </c>
      <c r="O8" s="11">
        <f>SUM(M8+N8)</f>
        <v>247.20837500000002</v>
      </c>
    </row>
    <row r="11" spans="1:17" ht="30">
      <c r="A11" s="1" t="s">
        <v>1</v>
      </c>
      <c r="B11" s="2" t="s">
        <v>2</v>
      </c>
      <c r="C11" s="2" t="s">
        <v>3</v>
      </c>
      <c r="D11" s="3" t="s">
        <v>4</v>
      </c>
      <c r="E11" s="4" t="s">
        <v>5</v>
      </c>
      <c r="F11" s="4" t="s">
        <v>6</v>
      </c>
      <c r="G11" s="4" t="s">
        <v>7</v>
      </c>
      <c r="H11" s="4" t="s">
        <v>8</v>
      </c>
      <c r="I11" s="4" t="s">
        <v>9</v>
      </c>
      <c r="J11" s="4" t="s">
        <v>10</v>
      </c>
      <c r="K11" s="4" t="s">
        <v>11</v>
      </c>
      <c r="L11" s="3" t="s">
        <v>12</v>
      </c>
      <c r="M11" s="5" t="s">
        <v>13</v>
      </c>
      <c r="N11" s="2" t="s">
        <v>14</v>
      </c>
      <c r="O11" s="6" t="s">
        <v>15</v>
      </c>
    </row>
    <row r="12" spans="1:17">
      <c r="A12" s="15" t="s">
        <v>23</v>
      </c>
      <c r="B12" s="24" t="s">
        <v>37</v>
      </c>
      <c r="C12" s="16">
        <v>45300</v>
      </c>
      <c r="D12" s="23" t="s">
        <v>32</v>
      </c>
      <c r="E12" s="17">
        <v>197</v>
      </c>
      <c r="F12" s="17">
        <v>197</v>
      </c>
      <c r="G12" s="17">
        <v>199</v>
      </c>
      <c r="H12" s="17"/>
      <c r="I12" s="17"/>
      <c r="J12" s="17"/>
      <c r="K12" s="18">
        <v>3</v>
      </c>
      <c r="L12" s="18">
        <v>593</v>
      </c>
      <c r="M12" s="19">
        <v>197.66666666666666</v>
      </c>
      <c r="N12" s="20">
        <v>2</v>
      </c>
      <c r="O12" s="21">
        <v>199.66666666666666</v>
      </c>
    </row>
    <row r="13" spans="1:17">
      <c r="A13" s="15" t="s">
        <v>23</v>
      </c>
      <c r="B13" s="24" t="s">
        <v>37</v>
      </c>
      <c r="C13" s="16">
        <v>45335</v>
      </c>
      <c r="D13" s="23" t="s">
        <v>46</v>
      </c>
      <c r="E13" s="17">
        <v>198.001</v>
      </c>
      <c r="F13" s="17">
        <v>199.001</v>
      </c>
      <c r="G13" s="34">
        <v>200</v>
      </c>
      <c r="H13" s="17"/>
      <c r="I13" s="17"/>
      <c r="J13" s="17"/>
      <c r="K13" s="18">
        <v>3</v>
      </c>
      <c r="L13" s="18">
        <v>597.00199999999995</v>
      </c>
      <c r="M13" s="19">
        <v>199.00066666666666</v>
      </c>
      <c r="N13" s="20">
        <v>6</v>
      </c>
      <c r="O13" s="21">
        <v>205.00066666666666</v>
      </c>
    </row>
    <row r="14" spans="1:17">
      <c r="A14" s="15" t="s">
        <v>23</v>
      </c>
      <c r="B14" s="24" t="s">
        <v>37</v>
      </c>
      <c r="C14" s="16">
        <v>45363</v>
      </c>
      <c r="D14" s="23" t="s">
        <v>46</v>
      </c>
      <c r="E14" s="17">
        <v>197</v>
      </c>
      <c r="F14" s="17">
        <v>199</v>
      </c>
      <c r="G14" s="17">
        <v>198</v>
      </c>
      <c r="H14" s="17"/>
      <c r="I14" s="17"/>
      <c r="J14" s="17"/>
      <c r="K14" s="18">
        <v>3</v>
      </c>
      <c r="L14" s="18">
        <v>594</v>
      </c>
      <c r="M14" s="19">
        <v>198</v>
      </c>
      <c r="N14" s="20">
        <v>3</v>
      </c>
      <c r="O14" s="21">
        <v>201</v>
      </c>
    </row>
    <row r="15" spans="1:17">
      <c r="A15" s="15" t="s">
        <v>23</v>
      </c>
      <c r="B15" s="24" t="s">
        <v>37</v>
      </c>
      <c r="C15" s="16">
        <v>45367</v>
      </c>
      <c r="D15" s="23" t="s">
        <v>46</v>
      </c>
      <c r="E15" s="17">
        <v>193</v>
      </c>
      <c r="F15" s="17">
        <v>198</v>
      </c>
      <c r="G15" s="17">
        <v>198</v>
      </c>
      <c r="H15" s="17">
        <v>197</v>
      </c>
      <c r="I15" s="17">
        <v>194</v>
      </c>
      <c r="J15" s="17"/>
      <c r="K15" s="18">
        <v>5</v>
      </c>
      <c r="L15" s="18">
        <v>980</v>
      </c>
      <c r="M15" s="19">
        <v>196</v>
      </c>
      <c r="N15" s="20">
        <v>2</v>
      </c>
      <c r="O15" s="21">
        <v>198</v>
      </c>
    </row>
    <row r="16" spans="1:17">
      <c r="A16" s="15" t="s">
        <v>23</v>
      </c>
      <c r="B16" s="24" t="s">
        <v>37</v>
      </c>
      <c r="C16" s="16">
        <v>45573</v>
      </c>
      <c r="D16" s="23" t="s">
        <v>46</v>
      </c>
      <c r="E16" s="34">
        <v>200.01</v>
      </c>
      <c r="F16" s="17">
        <v>199</v>
      </c>
      <c r="G16" s="34">
        <v>200</v>
      </c>
      <c r="H16" s="17"/>
      <c r="I16" s="17"/>
      <c r="J16" s="17"/>
      <c r="K16" s="18">
        <v>3</v>
      </c>
      <c r="L16" s="18">
        <v>599.01</v>
      </c>
      <c r="M16" s="19">
        <v>199.67</v>
      </c>
      <c r="N16" s="20">
        <v>7</v>
      </c>
      <c r="O16" s="21">
        <v>206.67</v>
      </c>
    </row>
    <row r="17" spans="1:15">
      <c r="A17" s="15" t="s">
        <v>23</v>
      </c>
      <c r="B17" s="24" t="s">
        <v>37</v>
      </c>
      <c r="C17" s="16">
        <v>45608</v>
      </c>
      <c r="D17" s="23" t="s">
        <v>46</v>
      </c>
      <c r="E17" s="17">
        <v>197</v>
      </c>
      <c r="F17" s="17">
        <v>199</v>
      </c>
      <c r="G17" s="17">
        <v>198</v>
      </c>
      <c r="H17" s="17"/>
      <c r="I17" s="17"/>
      <c r="J17" s="17"/>
      <c r="K17" s="18">
        <v>3</v>
      </c>
      <c r="L17" s="18">
        <v>594</v>
      </c>
      <c r="M17" s="19">
        <v>198</v>
      </c>
      <c r="N17" s="20">
        <v>9</v>
      </c>
      <c r="O17" s="21">
        <v>207</v>
      </c>
    </row>
    <row r="18" spans="1:15">
      <c r="A18" s="15" t="s">
        <v>23</v>
      </c>
      <c r="B18" s="24" t="s">
        <v>37</v>
      </c>
      <c r="C18" s="16">
        <v>45612</v>
      </c>
      <c r="D18" s="23" t="s">
        <v>46</v>
      </c>
      <c r="E18" s="17">
        <v>196</v>
      </c>
      <c r="F18" s="17">
        <v>195</v>
      </c>
      <c r="G18" s="17">
        <v>193</v>
      </c>
      <c r="H18" s="17">
        <v>193</v>
      </c>
      <c r="I18" s="17">
        <v>190</v>
      </c>
      <c r="J18" s="17"/>
      <c r="K18" s="18">
        <v>5</v>
      </c>
      <c r="L18" s="18">
        <v>967</v>
      </c>
      <c r="M18" s="19">
        <v>193.4</v>
      </c>
      <c r="N18" s="20">
        <v>3</v>
      </c>
      <c r="O18" s="21">
        <v>196.4</v>
      </c>
    </row>
    <row r="19" spans="1:15">
      <c r="A19" s="15" t="s">
        <v>23</v>
      </c>
      <c r="B19" s="24" t="s">
        <v>37</v>
      </c>
      <c r="C19" s="16">
        <v>45647</v>
      </c>
      <c r="D19" s="23" t="s">
        <v>46</v>
      </c>
      <c r="E19" s="17">
        <v>197</v>
      </c>
      <c r="F19" s="34">
        <v>200</v>
      </c>
      <c r="G19" s="17">
        <v>199</v>
      </c>
      <c r="H19" s="34">
        <v>200</v>
      </c>
      <c r="I19" s="34">
        <v>200</v>
      </c>
      <c r="J19" s="17"/>
      <c r="K19" s="18">
        <v>5</v>
      </c>
      <c r="L19" s="18">
        <v>996</v>
      </c>
      <c r="M19" s="19">
        <v>199.2</v>
      </c>
      <c r="N19" s="20">
        <v>3</v>
      </c>
      <c r="O19" s="21">
        <v>202.2</v>
      </c>
    </row>
    <row r="21" spans="1:15">
      <c r="K21" s="7">
        <f>SUM(K12:K20)</f>
        <v>30</v>
      </c>
      <c r="L21" s="7">
        <f>SUM(L12:L20)</f>
        <v>5920.0119999999997</v>
      </c>
      <c r="M21" s="11">
        <f>SUM(L21/K21)</f>
        <v>197.33373333333333</v>
      </c>
      <c r="N21" s="7">
        <f>SUM(N12:N20)</f>
        <v>35</v>
      </c>
      <c r="O21" s="11">
        <f>SUM(M21+N21)</f>
        <v>232.33373333333333</v>
      </c>
    </row>
  </sheetData>
  <protectedRanges>
    <protectedRange algorithmName="SHA-512" hashValue="ON39YdpmFHfN9f47KpiRvqrKx0V9+erV1CNkpWzYhW/Qyc6aT8rEyCrvauWSYGZK2ia3o7vd3akF07acHAFpOA==" saltValue="yVW9XmDwTqEnmpSGai0KYg==" spinCount="100000" sqref="B1 B11" name="Range1_2"/>
    <protectedRange algorithmName="SHA-512" hashValue="ON39YdpmFHfN9f47KpiRvqrKx0V9+erV1CNkpWzYhW/Qyc6aT8rEyCrvauWSYGZK2ia3o7vd3akF07acHAFpOA==" saltValue="yVW9XmDwTqEnmpSGai0KYg==" spinCount="100000" sqref="I12:J12 B12:C12" name="Range1_10"/>
    <protectedRange algorithmName="SHA-512" hashValue="ON39YdpmFHfN9f47KpiRvqrKx0V9+erV1CNkpWzYhW/Qyc6aT8rEyCrvauWSYGZK2ia3o7vd3akF07acHAFpOA==" saltValue="yVW9XmDwTqEnmpSGai0KYg==" spinCount="100000" sqref="E12:H12" name="Range1_3_1"/>
    <protectedRange algorithmName="SHA-512" hashValue="ON39YdpmFHfN9f47KpiRvqrKx0V9+erV1CNkpWzYhW/Qyc6aT8rEyCrvauWSYGZK2ia3o7vd3akF07acHAFpOA==" saltValue="yVW9XmDwTqEnmpSGai0KYg==" spinCount="100000" sqref="B3" name="Range1_2_1"/>
    <protectedRange algorithmName="SHA-512" hashValue="ON39YdpmFHfN9f47KpiRvqrKx0V9+erV1CNkpWzYhW/Qyc6aT8rEyCrvauWSYGZK2ia3o7vd3akF07acHAFpOA==" saltValue="yVW9XmDwTqEnmpSGai0KYg==" spinCount="100000" sqref="D3" name="Range1_1_1_1"/>
    <protectedRange algorithmName="SHA-512" hashValue="ON39YdpmFHfN9f47KpiRvqrKx0V9+erV1CNkpWzYhW/Qyc6aT8rEyCrvauWSYGZK2ia3o7vd3akF07acHAFpOA==" saltValue="yVW9XmDwTqEnmpSGai0KYg==" spinCount="100000" sqref="E3:J3" name="Range1_3_1_1"/>
    <protectedRange algorithmName="SHA-512" hashValue="ON39YdpmFHfN9f47KpiRvqrKx0V9+erV1CNkpWzYhW/Qyc6aT8rEyCrvauWSYGZK2ia3o7vd3akF07acHAFpOA==" saltValue="yVW9XmDwTqEnmpSGai0KYg==" spinCount="100000" sqref="C4" name="Range1_15"/>
    <protectedRange algorithmName="SHA-512" hashValue="ON39YdpmFHfN9f47KpiRvqrKx0V9+erV1CNkpWzYhW/Qyc6aT8rEyCrvauWSYGZK2ia3o7vd3akF07acHAFpOA==" saltValue="yVW9XmDwTqEnmpSGai0KYg==" spinCount="100000" sqref="E4:J4 B4" name="Range1_29"/>
    <protectedRange algorithmName="SHA-512" hashValue="ON39YdpmFHfN9f47KpiRvqrKx0V9+erV1CNkpWzYhW/Qyc6aT8rEyCrvauWSYGZK2ia3o7vd3akF07acHAFpOA==" saltValue="yVW9XmDwTqEnmpSGai0KYg==" spinCount="100000" sqref="D4" name="Range1_1_21"/>
    <protectedRange algorithmName="SHA-512" hashValue="ON39YdpmFHfN9f47KpiRvqrKx0V9+erV1CNkpWzYhW/Qyc6aT8rEyCrvauWSYGZK2ia3o7vd3akF07acHAFpOA==" saltValue="yVW9XmDwTqEnmpSGai0KYg==" spinCount="100000" sqref="B5:C5 I5:J5" name="Range1_9"/>
    <protectedRange algorithmName="SHA-512" hashValue="ON39YdpmFHfN9f47KpiRvqrKx0V9+erV1CNkpWzYhW/Qyc6aT8rEyCrvauWSYGZK2ia3o7vd3akF07acHAFpOA==" saltValue="yVW9XmDwTqEnmpSGai0KYg==" spinCount="100000" sqref="D5" name="Range1_1_10"/>
    <protectedRange algorithmName="SHA-512" hashValue="ON39YdpmFHfN9f47KpiRvqrKx0V9+erV1CNkpWzYhW/Qyc6aT8rEyCrvauWSYGZK2ia3o7vd3akF07acHAFpOA==" saltValue="yVW9XmDwTqEnmpSGai0KYg==" spinCount="100000" sqref="E5:H5" name="Range1_3_4"/>
    <protectedRange algorithmName="SHA-512" hashValue="ON39YdpmFHfN9f47KpiRvqrKx0V9+erV1CNkpWzYhW/Qyc6aT8rEyCrvauWSYGZK2ia3o7vd3akF07acHAFpOA==" saltValue="yVW9XmDwTqEnmpSGai0KYg==" spinCount="100000" sqref="B13:C13" name="Range1_6"/>
    <protectedRange algorithmName="SHA-512" hashValue="ON39YdpmFHfN9f47KpiRvqrKx0V9+erV1CNkpWzYhW/Qyc6aT8rEyCrvauWSYGZK2ia3o7vd3akF07acHAFpOA==" saltValue="yVW9XmDwTqEnmpSGai0KYg==" spinCount="100000" sqref="D13" name="Range1_1_7"/>
    <protectedRange algorithmName="SHA-512" hashValue="ON39YdpmFHfN9f47KpiRvqrKx0V9+erV1CNkpWzYhW/Qyc6aT8rEyCrvauWSYGZK2ia3o7vd3akF07acHAFpOA==" saltValue="yVW9XmDwTqEnmpSGai0KYg==" spinCount="100000" sqref="H13:J13" name="Range1_3_2"/>
    <protectedRange algorithmName="SHA-512" hashValue="ON39YdpmFHfN9f47KpiRvqrKx0V9+erV1CNkpWzYhW/Qyc6aT8rEyCrvauWSYGZK2ia3o7vd3akF07acHAFpOA==" saltValue="yVW9XmDwTqEnmpSGai0KYg==" spinCount="100000" sqref="E13:G13" name="Range1_3_1_3"/>
    <protectedRange algorithmName="SHA-512" hashValue="ON39YdpmFHfN9f47KpiRvqrKx0V9+erV1CNkpWzYhW/Qyc6aT8rEyCrvauWSYGZK2ia3o7vd3akF07acHAFpOA==" saltValue="yVW9XmDwTqEnmpSGai0KYg==" spinCount="100000" sqref="B14:C14" name="Range1_1"/>
    <protectedRange algorithmName="SHA-512" hashValue="ON39YdpmFHfN9f47KpiRvqrKx0V9+erV1CNkpWzYhW/Qyc6aT8rEyCrvauWSYGZK2ia3o7vd3akF07acHAFpOA==" saltValue="yVW9XmDwTqEnmpSGai0KYg==" spinCount="100000" sqref="D14" name="Range1_1_1"/>
    <protectedRange algorithmName="SHA-512" hashValue="ON39YdpmFHfN9f47KpiRvqrKx0V9+erV1CNkpWzYhW/Qyc6aT8rEyCrvauWSYGZK2ia3o7vd3akF07acHAFpOA==" saltValue="yVW9XmDwTqEnmpSGai0KYg==" spinCount="100000" sqref="H14:J14" name="Range1_3"/>
    <protectedRange algorithmName="SHA-512" hashValue="ON39YdpmFHfN9f47KpiRvqrKx0V9+erV1CNkpWzYhW/Qyc6aT8rEyCrvauWSYGZK2ia3o7vd3akF07acHAFpOA==" saltValue="yVW9XmDwTqEnmpSGai0KYg==" spinCount="100000" sqref="E14:G14" name="Range1_3_1_4"/>
    <protectedRange algorithmName="SHA-512" hashValue="ON39YdpmFHfN9f47KpiRvqrKx0V9+erV1CNkpWzYhW/Qyc6aT8rEyCrvauWSYGZK2ia3o7vd3akF07acHAFpOA==" saltValue="yVW9XmDwTqEnmpSGai0KYg==" spinCount="100000" sqref="E15:J15 B15:C15" name="Range1_42"/>
    <protectedRange algorithmName="SHA-512" hashValue="ON39YdpmFHfN9f47KpiRvqrKx0V9+erV1CNkpWzYhW/Qyc6aT8rEyCrvauWSYGZK2ia3o7vd3akF07acHAFpOA==" saltValue="yVW9XmDwTqEnmpSGai0KYg==" spinCount="100000" sqref="D15" name="Range1_1_24"/>
    <protectedRange algorithmName="SHA-512" hashValue="ON39YdpmFHfN9f47KpiRvqrKx0V9+erV1CNkpWzYhW/Qyc6aT8rEyCrvauWSYGZK2ia3o7vd3akF07acHAFpOA==" saltValue="yVW9XmDwTqEnmpSGai0KYg==" spinCount="100000" sqref="I16:J16 B16:C16" name="Range1_33_1"/>
    <protectedRange algorithmName="SHA-512" hashValue="ON39YdpmFHfN9f47KpiRvqrKx0V9+erV1CNkpWzYhW/Qyc6aT8rEyCrvauWSYGZK2ia3o7vd3akF07acHAFpOA==" saltValue="yVW9XmDwTqEnmpSGai0KYg==" spinCount="100000" sqref="D16" name="Range1_1_19_1"/>
    <protectedRange algorithmName="SHA-512" hashValue="ON39YdpmFHfN9f47KpiRvqrKx0V9+erV1CNkpWzYhW/Qyc6aT8rEyCrvauWSYGZK2ia3o7vd3akF07acHAFpOA==" saltValue="yVW9XmDwTqEnmpSGai0KYg==" spinCount="100000" sqref="E16:H16" name="Range1_3_9_1"/>
  </protectedRanges>
  <dataValidations count="1">
    <dataValidation type="list" allowBlank="1" showInputMessage="1" showErrorMessage="1" sqref="B1 B11" xr:uid="{D92CDF8B-53D0-45D9-886F-FC73713F9D30}"/>
  </dataValidations>
  <hyperlinks>
    <hyperlink ref="Q1" location="'Virginia Adult Rankings 2024'!A1" display="Back to Ranking" xr:uid="{886B8B39-7D39-4286-81B8-959FCBA76FF9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52D1F-737F-45F4-8706-05D538F3A926}">
  <dimension ref="A1:Q4"/>
  <sheetViews>
    <sheetView workbookViewId="0">
      <selection activeCell="Q1" sqref="Q1"/>
    </sheetView>
  </sheetViews>
  <sheetFormatPr defaultRowHeight="15"/>
  <cols>
    <col min="1" max="1" width="16.85546875" bestFit="1" customWidth="1"/>
    <col min="2" max="2" width="17.28515625" bestFit="1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22</v>
      </c>
      <c r="B2" s="24" t="s">
        <v>60</v>
      </c>
      <c r="C2" s="16">
        <v>45360</v>
      </c>
      <c r="D2" s="23" t="s">
        <v>46</v>
      </c>
      <c r="E2" s="17">
        <v>194</v>
      </c>
      <c r="F2" s="17">
        <v>190</v>
      </c>
      <c r="G2" s="17">
        <v>195</v>
      </c>
      <c r="H2" s="17">
        <v>191</v>
      </c>
      <c r="I2" s="17">
        <v>193</v>
      </c>
      <c r="J2" s="17">
        <v>191</v>
      </c>
      <c r="K2" s="18">
        <v>6</v>
      </c>
      <c r="L2" s="18">
        <v>1154</v>
      </c>
      <c r="M2" s="19">
        <v>192.33333333333334</v>
      </c>
      <c r="N2" s="20">
        <v>4</v>
      </c>
      <c r="O2" s="21">
        <v>196.33333333333334</v>
      </c>
    </row>
    <row r="4" spans="1:17">
      <c r="K4" s="7">
        <f>SUM(K2:K3)</f>
        <v>6</v>
      </c>
      <c r="L4" s="7">
        <f>SUM(L2:L3)</f>
        <v>1154</v>
      </c>
      <c r="M4" s="11">
        <f>SUM(L4/K4)</f>
        <v>192.33333333333334</v>
      </c>
      <c r="N4" s="7">
        <f>SUM(N2:N3)</f>
        <v>4</v>
      </c>
      <c r="O4" s="11">
        <f>SUM(M4+N4)</f>
        <v>196.33333333333334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I2:J2 B2:C2" name="Range1_4"/>
    <protectedRange algorithmName="SHA-512" hashValue="ON39YdpmFHfN9f47KpiRvqrKx0V9+erV1CNkpWzYhW/Qyc6aT8rEyCrvauWSYGZK2ia3o7vd3akF07acHAFpOA==" saltValue="yVW9XmDwTqEnmpSGai0KYg==" spinCount="100000" sqref="D2" name="Range1_1_13"/>
    <protectedRange algorithmName="SHA-512" hashValue="ON39YdpmFHfN9f47KpiRvqrKx0V9+erV1CNkpWzYhW/Qyc6aT8rEyCrvauWSYGZK2ia3o7vd3akF07acHAFpOA==" saltValue="yVW9XmDwTqEnmpSGai0KYg==" spinCount="100000" sqref="E2:H2" name="Range1_3_6"/>
  </protectedRanges>
  <dataValidations count="1">
    <dataValidation type="list" allowBlank="1" showInputMessage="1" showErrorMessage="1" sqref="B1" xr:uid="{58410DB1-903F-4627-A556-D57545EB02A9}"/>
  </dataValidations>
  <hyperlinks>
    <hyperlink ref="Q1" location="'Virginia Adult Rankings 2024'!A1" display="Back to Ranking" xr:uid="{0ECD50E2-A31C-4A84-9D50-FD155BE69527}"/>
  </hyperlink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703A2-9EFC-4835-9DCA-CB7BD89A3CDC}">
  <dimension ref="A1:Q4"/>
  <sheetViews>
    <sheetView workbookViewId="0"/>
  </sheetViews>
  <sheetFormatPr defaultRowHeight="15"/>
  <cols>
    <col min="1" max="1" width="16.85546875" bestFit="1" customWidth="1"/>
    <col min="2" max="2" width="17.28515625" bestFit="1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22</v>
      </c>
      <c r="B2" s="24" t="s">
        <v>123</v>
      </c>
      <c r="C2" s="16">
        <v>45633</v>
      </c>
      <c r="D2" s="23" t="s">
        <v>32</v>
      </c>
      <c r="E2" s="17">
        <v>113</v>
      </c>
      <c r="F2" s="17">
        <v>155</v>
      </c>
      <c r="G2" s="17">
        <v>157</v>
      </c>
      <c r="H2" s="17">
        <v>179</v>
      </c>
      <c r="I2" s="17">
        <v>168</v>
      </c>
      <c r="J2" s="17">
        <v>168</v>
      </c>
      <c r="K2" s="18">
        <v>6</v>
      </c>
      <c r="L2" s="18">
        <v>940</v>
      </c>
      <c r="M2" s="19">
        <v>156.66666666666666</v>
      </c>
      <c r="N2" s="20">
        <v>4</v>
      </c>
      <c r="O2" s="21">
        <v>160.66666666666666</v>
      </c>
    </row>
    <row r="4" spans="1:17">
      <c r="K4" s="7">
        <f>SUM(K2:K3)</f>
        <v>6</v>
      </c>
      <c r="L4" s="7">
        <f>SUM(L2:L3)</f>
        <v>940</v>
      </c>
      <c r="M4" s="11">
        <f>SUM(L4/K4)</f>
        <v>156.66666666666666</v>
      </c>
      <c r="N4" s="7">
        <f>SUM(N2:N3)</f>
        <v>4</v>
      </c>
      <c r="O4" s="11">
        <f>SUM(M4+N4)</f>
        <v>160.66666666666666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dataValidations count="1">
    <dataValidation type="list" allowBlank="1" showInputMessage="1" showErrorMessage="1" sqref="B1" xr:uid="{054BDAAC-26DE-4B8B-B569-AD86C43B486D}"/>
  </dataValidations>
  <hyperlinks>
    <hyperlink ref="Q1" location="'Virginia Adult Rankings 2024'!A1" display="Back to Ranking" xr:uid="{C474D620-C680-45BF-A316-2B54E96EA9F2}"/>
  </hyperlink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87F41-0D61-41A0-9875-9128E3F17D39}">
  <dimension ref="A1:Q4"/>
  <sheetViews>
    <sheetView workbookViewId="0"/>
  </sheetViews>
  <sheetFormatPr defaultRowHeight="15"/>
  <cols>
    <col min="1" max="1" width="16.85546875" bestFit="1" customWidth="1"/>
    <col min="2" max="2" width="17.28515625" bestFit="1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26</v>
      </c>
      <c r="B2" s="24" t="s">
        <v>45</v>
      </c>
      <c r="C2" s="16">
        <v>45300</v>
      </c>
      <c r="D2" s="23" t="s">
        <v>32</v>
      </c>
      <c r="E2" s="17">
        <v>178</v>
      </c>
      <c r="F2" s="17">
        <v>175</v>
      </c>
      <c r="G2" s="17">
        <v>166</v>
      </c>
      <c r="H2" s="17"/>
      <c r="I2" s="17"/>
      <c r="J2" s="17"/>
      <c r="K2" s="18">
        <v>3</v>
      </c>
      <c r="L2" s="18">
        <v>519</v>
      </c>
      <c r="M2" s="19">
        <v>173</v>
      </c>
      <c r="N2" s="20">
        <v>5</v>
      </c>
      <c r="O2" s="21">
        <v>178</v>
      </c>
    </row>
    <row r="4" spans="1:17">
      <c r="K4" s="7">
        <f>SUM(K2:K3)</f>
        <v>3</v>
      </c>
      <c r="L4" s="7">
        <f>SUM(L2:L3)</f>
        <v>519</v>
      </c>
      <c r="M4" s="11">
        <f>SUM(L4/K4)</f>
        <v>173</v>
      </c>
      <c r="N4" s="7">
        <f>SUM(N2:N3)</f>
        <v>5</v>
      </c>
      <c r="O4" s="11">
        <f>SUM(M4+N4)</f>
        <v>178</v>
      </c>
    </row>
  </sheetData>
  <protectedRanges>
    <protectedRange algorithmName="SHA-512" hashValue="ON39YdpmFHfN9f47KpiRvqrKx0V9+erV1CNkpWzYhW/Qyc6aT8rEyCrvauWSYGZK2ia3o7vd3akF07acHAFpOA==" saltValue="yVW9XmDwTqEnmpSGai0KYg==" spinCount="100000" sqref="E2:J2 B2:C2" name="Range1_13"/>
    <protectedRange algorithmName="SHA-512" hashValue="ON39YdpmFHfN9f47KpiRvqrKx0V9+erV1CNkpWzYhW/Qyc6aT8rEyCrvauWSYGZK2ia3o7vd3akF07acHAFpOA==" saltValue="yVW9XmDwTqEnmpSGai0KYg==" spinCount="100000" sqref="D2" name="Range1_1_6"/>
  </protectedRanges>
  <dataValidations count="1">
    <dataValidation type="list" allowBlank="1" showInputMessage="1" showErrorMessage="1" sqref="B1" xr:uid="{09ED0FC7-64F8-4A59-AA2F-5D72DD265A96}"/>
  </dataValidations>
  <hyperlinks>
    <hyperlink ref="Q1" location="'Virginia Adult Rankings 2024'!A1" display="Back to Ranking" xr:uid="{9C3FF230-A9D2-4E4A-9BE8-9BE8C39CD5C2}"/>
  </hyperlink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8A150-54C2-4524-AC6F-34CBD40E5B28}">
  <dimension ref="A1:Q4"/>
  <sheetViews>
    <sheetView workbookViewId="0"/>
  </sheetViews>
  <sheetFormatPr defaultRowHeight="15"/>
  <cols>
    <col min="1" max="1" width="16.85546875" bestFit="1" customWidth="1"/>
    <col min="2" max="2" width="17.28515625" bestFit="1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22</v>
      </c>
      <c r="B2" s="24" t="s">
        <v>57</v>
      </c>
      <c r="C2" s="16">
        <v>45335</v>
      </c>
      <c r="D2" s="23" t="s">
        <v>46</v>
      </c>
      <c r="E2" s="17">
        <v>183</v>
      </c>
      <c r="F2" s="17">
        <v>185</v>
      </c>
      <c r="G2" s="17">
        <v>179</v>
      </c>
      <c r="H2" s="17"/>
      <c r="I2" s="17"/>
      <c r="J2" s="17"/>
      <c r="K2" s="18">
        <v>3</v>
      </c>
      <c r="L2" s="18">
        <v>547</v>
      </c>
      <c r="M2" s="19">
        <v>182.33333333333334</v>
      </c>
      <c r="N2" s="20">
        <v>3</v>
      </c>
      <c r="O2" s="21">
        <v>185.33333333333334</v>
      </c>
    </row>
    <row r="4" spans="1:17">
      <c r="K4" s="7">
        <f>SUM(K2:K3)</f>
        <v>3</v>
      </c>
      <c r="L4" s="7">
        <f>SUM(L2:L3)</f>
        <v>547</v>
      </c>
      <c r="M4" s="11">
        <f>SUM(L4/K4)</f>
        <v>182.33333333333334</v>
      </c>
      <c r="N4" s="7">
        <f>SUM(N2:N3)</f>
        <v>3</v>
      </c>
      <c r="O4" s="11">
        <f>SUM(M4+N4)</f>
        <v>185.33333333333334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2:J2 B2:C2" name="Range1_7"/>
    <protectedRange algorithmName="SHA-512" hashValue="ON39YdpmFHfN9f47KpiRvqrKx0V9+erV1CNkpWzYhW/Qyc6aT8rEyCrvauWSYGZK2ia3o7vd3akF07acHAFpOA==" saltValue="yVW9XmDwTqEnmpSGai0KYg==" spinCount="100000" sqref="D2" name="Range1_1_8"/>
  </protectedRanges>
  <dataValidations count="1">
    <dataValidation type="list" allowBlank="1" showInputMessage="1" showErrorMessage="1" sqref="B1" xr:uid="{1729F7D8-1D37-41B5-953D-C8F54500B812}"/>
  </dataValidations>
  <hyperlinks>
    <hyperlink ref="Q1" location="'Virginia Adult Rankings 2024'!A1" display="Back to Ranking" xr:uid="{2EDD6621-A91F-4EB6-8139-92FD11CDC2F4}"/>
  </hyperlink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B9B63-3335-46C5-BF35-BDFFEB78A194}">
  <dimension ref="A1:Q18"/>
  <sheetViews>
    <sheetView workbookViewId="0">
      <selection activeCell="Q1" sqref="Q1"/>
    </sheetView>
  </sheetViews>
  <sheetFormatPr defaultRowHeight="15"/>
  <cols>
    <col min="1" max="1" width="16.85546875" bestFit="1" customWidth="1"/>
    <col min="2" max="2" width="23.28515625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22</v>
      </c>
      <c r="B2" s="24" t="s">
        <v>47</v>
      </c>
      <c r="C2" s="16">
        <v>45304</v>
      </c>
      <c r="D2" s="23" t="s">
        <v>46</v>
      </c>
      <c r="E2" s="17">
        <v>195</v>
      </c>
      <c r="F2" s="17">
        <v>195</v>
      </c>
      <c r="G2" s="17">
        <v>199</v>
      </c>
      <c r="H2" s="34">
        <v>200</v>
      </c>
      <c r="I2" s="17">
        <v>199</v>
      </c>
      <c r="J2" s="17"/>
      <c r="K2" s="18">
        <v>5</v>
      </c>
      <c r="L2" s="18">
        <v>988</v>
      </c>
      <c r="M2" s="19">
        <v>197.6</v>
      </c>
      <c r="N2" s="20">
        <v>8</v>
      </c>
      <c r="O2" s="21">
        <v>205.6</v>
      </c>
    </row>
    <row r="3" spans="1:17">
      <c r="A3" s="15" t="s">
        <v>22</v>
      </c>
      <c r="B3" s="24" t="s">
        <v>118</v>
      </c>
      <c r="C3" s="16">
        <v>45633</v>
      </c>
      <c r="D3" s="23" t="s">
        <v>32</v>
      </c>
      <c r="E3" s="17">
        <v>195</v>
      </c>
      <c r="F3" s="17">
        <v>198</v>
      </c>
      <c r="G3" s="17">
        <v>196</v>
      </c>
      <c r="H3" s="17">
        <v>199</v>
      </c>
      <c r="I3" s="17">
        <v>198</v>
      </c>
      <c r="J3" s="17">
        <v>198</v>
      </c>
      <c r="K3" s="18">
        <v>6</v>
      </c>
      <c r="L3" s="18">
        <v>1184</v>
      </c>
      <c r="M3" s="19">
        <v>197.33333333333334</v>
      </c>
      <c r="N3" s="20">
        <v>14</v>
      </c>
      <c r="O3" s="21">
        <v>211.33333333333334</v>
      </c>
    </row>
    <row r="5" spans="1:17">
      <c r="K5" s="7">
        <f>SUM(K2:K4)</f>
        <v>11</v>
      </c>
      <c r="L5" s="7">
        <f>SUM(L2:L4)</f>
        <v>2172</v>
      </c>
      <c r="M5" s="11">
        <f>SUM(L5/K5)</f>
        <v>197.45454545454547</v>
      </c>
      <c r="N5" s="7">
        <f>SUM(N2:N4)</f>
        <v>22</v>
      </c>
      <c r="O5" s="11">
        <f>SUM(M5+N5)</f>
        <v>219.45454545454547</v>
      </c>
    </row>
    <row r="8" spans="1:17" ht="30">
      <c r="A8" s="1" t="s">
        <v>1</v>
      </c>
      <c r="B8" s="2" t="s">
        <v>2</v>
      </c>
      <c r="C8" s="2" t="s">
        <v>3</v>
      </c>
      <c r="D8" s="3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  <c r="J8" s="4" t="s">
        <v>10</v>
      </c>
      <c r="K8" s="4" t="s">
        <v>11</v>
      </c>
      <c r="L8" s="3" t="s">
        <v>12</v>
      </c>
      <c r="M8" s="5" t="s">
        <v>13</v>
      </c>
      <c r="N8" s="2" t="s">
        <v>14</v>
      </c>
      <c r="O8" s="6" t="s">
        <v>15</v>
      </c>
    </row>
    <row r="9" spans="1:17">
      <c r="A9" s="15" t="s">
        <v>23</v>
      </c>
      <c r="B9" s="24" t="s">
        <v>49</v>
      </c>
      <c r="C9" s="16">
        <v>45325</v>
      </c>
      <c r="D9" s="23" t="s">
        <v>46</v>
      </c>
      <c r="E9" s="17">
        <v>198</v>
      </c>
      <c r="F9" s="17">
        <v>197</v>
      </c>
      <c r="G9" s="17">
        <v>199</v>
      </c>
      <c r="H9" s="17">
        <v>198</v>
      </c>
      <c r="I9" s="17">
        <v>198</v>
      </c>
      <c r="J9" s="17"/>
      <c r="K9" s="18">
        <v>5</v>
      </c>
      <c r="L9" s="18">
        <v>990</v>
      </c>
      <c r="M9" s="19">
        <v>198</v>
      </c>
      <c r="N9" s="20">
        <v>2</v>
      </c>
      <c r="O9" s="21">
        <v>200</v>
      </c>
    </row>
    <row r="10" spans="1:17">
      <c r="A10" s="15" t="s">
        <v>23</v>
      </c>
      <c r="B10" s="24" t="s">
        <v>47</v>
      </c>
      <c r="C10" s="16">
        <v>45332</v>
      </c>
      <c r="D10" s="23" t="s">
        <v>46</v>
      </c>
      <c r="E10" s="17">
        <v>197</v>
      </c>
      <c r="F10" s="34">
        <v>200</v>
      </c>
      <c r="G10" s="17">
        <v>198</v>
      </c>
      <c r="H10" s="17">
        <v>199</v>
      </c>
      <c r="I10" s="17">
        <v>198</v>
      </c>
      <c r="J10" s="34">
        <v>200</v>
      </c>
      <c r="K10" s="18">
        <v>6</v>
      </c>
      <c r="L10" s="18">
        <v>1192</v>
      </c>
      <c r="M10" s="19">
        <v>198.66666666666666</v>
      </c>
      <c r="N10" s="20">
        <v>10</v>
      </c>
      <c r="O10" s="21">
        <v>208.66666666666666</v>
      </c>
    </row>
    <row r="11" spans="1:17">
      <c r="A11" s="15" t="s">
        <v>23</v>
      </c>
      <c r="B11" s="24" t="s">
        <v>49</v>
      </c>
      <c r="C11" s="16">
        <v>45335</v>
      </c>
      <c r="D11" s="23" t="s">
        <v>46</v>
      </c>
      <c r="E11" s="34">
        <v>200</v>
      </c>
      <c r="F11" s="17">
        <v>198</v>
      </c>
      <c r="G11" s="34">
        <v>200</v>
      </c>
      <c r="H11" s="17"/>
      <c r="I11" s="17"/>
      <c r="J11" s="17"/>
      <c r="K11" s="18">
        <v>3</v>
      </c>
      <c r="L11" s="18">
        <v>598</v>
      </c>
      <c r="M11" s="19">
        <v>199.33333333333334</v>
      </c>
      <c r="N11" s="20">
        <v>7</v>
      </c>
      <c r="O11" s="21">
        <v>206.33333333333334</v>
      </c>
    </row>
    <row r="12" spans="1:17">
      <c r="A12" s="15" t="s">
        <v>23</v>
      </c>
      <c r="B12" s="24" t="s">
        <v>49</v>
      </c>
      <c r="C12" s="16">
        <v>45360</v>
      </c>
      <c r="D12" s="23" t="s">
        <v>46</v>
      </c>
      <c r="E12" s="17">
        <v>195</v>
      </c>
      <c r="F12" s="17">
        <v>199</v>
      </c>
      <c r="G12" s="34">
        <v>200</v>
      </c>
      <c r="H12" s="17">
        <v>197</v>
      </c>
      <c r="I12" s="17">
        <v>199</v>
      </c>
      <c r="J12" s="17">
        <v>199</v>
      </c>
      <c r="K12" s="18">
        <v>6</v>
      </c>
      <c r="L12" s="18">
        <v>1189</v>
      </c>
      <c r="M12" s="19">
        <v>198.16666666666666</v>
      </c>
      <c r="N12" s="20">
        <v>26</v>
      </c>
      <c r="O12" s="21">
        <v>224.16666666666666</v>
      </c>
    </row>
    <row r="13" spans="1:17">
      <c r="A13" s="15" t="s">
        <v>23</v>
      </c>
      <c r="B13" s="24" t="s">
        <v>49</v>
      </c>
      <c r="C13" s="16">
        <v>45573</v>
      </c>
      <c r="D13" s="23" t="s">
        <v>46</v>
      </c>
      <c r="E13" s="34">
        <v>200.03</v>
      </c>
      <c r="F13" s="17">
        <v>196</v>
      </c>
      <c r="G13" s="17">
        <v>199</v>
      </c>
      <c r="H13" s="17"/>
      <c r="I13" s="17"/>
      <c r="J13" s="17"/>
      <c r="K13" s="18">
        <v>3</v>
      </c>
      <c r="L13" s="18">
        <v>595.03</v>
      </c>
      <c r="M13" s="19">
        <v>198.34333333333333</v>
      </c>
      <c r="N13" s="20">
        <v>5</v>
      </c>
      <c r="O13" s="21">
        <v>203.34333333333333</v>
      </c>
    </row>
    <row r="14" spans="1:17">
      <c r="A14" s="15" t="s">
        <v>23</v>
      </c>
      <c r="B14" s="24" t="s">
        <v>49</v>
      </c>
      <c r="C14" s="16">
        <v>45584</v>
      </c>
      <c r="D14" s="23" t="s">
        <v>46</v>
      </c>
      <c r="E14" s="17">
        <v>197</v>
      </c>
      <c r="F14" s="17">
        <v>197</v>
      </c>
      <c r="G14" s="17">
        <v>198</v>
      </c>
      <c r="H14" s="17">
        <v>199</v>
      </c>
      <c r="I14" s="17">
        <v>199.001</v>
      </c>
      <c r="J14" s="17"/>
      <c r="K14" s="18">
        <v>5</v>
      </c>
      <c r="L14" s="18">
        <v>990.00099999999998</v>
      </c>
      <c r="M14" s="19">
        <v>198.00020000000001</v>
      </c>
      <c r="N14" s="20">
        <v>9</v>
      </c>
      <c r="O14" s="21">
        <v>207.00020000000001</v>
      </c>
    </row>
    <row r="15" spans="1:17">
      <c r="A15" s="15" t="s">
        <v>23</v>
      </c>
      <c r="B15" s="24" t="s">
        <v>49</v>
      </c>
      <c r="C15" s="16">
        <v>45598</v>
      </c>
      <c r="D15" s="23" t="s">
        <v>46</v>
      </c>
      <c r="E15" s="17">
        <v>198</v>
      </c>
      <c r="F15" s="34">
        <v>200</v>
      </c>
      <c r="G15" s="17">
        <v>199</v>
      </c>
      <c r="H15" s="17">
        <v>198</v>
      </c>
      <c r="I15" s="17">
        <v>198</v>
      </c>
      <c r="J15" s="17">
        <v>197</v>
      </c>
      <c r="K15" s="18">
        <v>6</v>
      </c>
      <c r="L15" s="18">
        <v>1190</v>
      </c>
      <c r="M15" s="19">
        <v>198.33333333333334</v>
      </c>
      <c r="N15" s="20">
        <v>12</v>
      </c>
      <c r="O15" s="21">
        <v>210.33333333333334</v>
      </c>
    </row>
    <row r="16" spans="1:17">
      <c r="A16" s="15" t="s">
        <v>23</v>
      </c>
      <c r="B16" s="24" t="s">
        <v>49</v>
      </c>
      <c r="C16" s="16">
        <v>45606</v>
      </c>
      <c r="D16" s="23" t="s">
        <v>46</v>
      </c>
      <c r="E16" s="17">
        <v>196</v>
      </c>
      <c r="F16" s="17">
        <v>200</v>
      </c>
      <c r="G16" s="17"/>
      <c r="H16" s="17"/>
      <c r="I16" s="17"/>
      <c r="J16" s="17"/>
      <c r="K16" s="18">
        <v>2</v>
      </c>
      <c r="L16" s="18">
        <v>396</v>
      </c>
      <c r="M16" s="19">
        <v>198</v>
      </c>
      <c r="N16" s="20">
        <v>2</v>
      </c>
      <c r="O16" s="21">
        <v>200</v>
      </c>
    </row>
    <row r="18" spans="11:15">
      <c r="K18" s="7">
        <f>SUM(K9:K17)</f>
        <v>36</v>
      </c>
      <c r="L18" s="7">
        <f>SUM(L9:L17)</f>
        <v>7140.0309999999999</v>
      </c>
      <c r="M18" s="11">
        <f>SUM(L18/K18)</f>
        <v>198.33419444444445</v>
      </c>
      <c r="N18" s="7">
        <f>SUM(N9:N17)</f>
        <v>73</v>
      </c>
      <c r="O18" s="11">
        <f>SUM(M18+N18)</f>
        <v>271.33419444444445</v>
      </c>
    </row>
  </sheetData>
  <protectedRanges>
    <protectedRange algorithmName="SHA-512" hashValue="ON39YdpmFHfN9f47KpiRvqrKx0V9+erV1CNkpWzYhW/Qyc6aT8rEyCrvauWSYGZK2ia3o7vd3akF07acHAFpOA==" saltValue="yVW9XmDwTqEnmpSGai0KYg==" spinCount="100000" sqref="B1 B8" name="Range1_2"/>
    <protectedRange algorithmName="SHA-512" hashValue="ON39YdpmFHfN9f47KpiRvqrKx0V9+erV1CNkpWzYhW/Qyc6aT8rEyCrvauWSYGZK2ia3o7vd3akF07acHAFpOA==" saltValue="yVW9XmDwTqEnmpSGai0KYg==" spinCount="100000" sqref="B2" name="Range1_2_1"/>
    <protectedRange algorithmName="SHA-512" hashValue="ON39YdpmFHfN9f47KpiRvqrKx0V9+erV1CNkpWzYhW/Qyc6aT8rEyCrvauWSYGZK2ia3o7vd3akF07acHAFpOA==" saltValue="yVW9XmDwTqEnmpSGai0KYg==" spinCount="100000" sqref="D2" name="Range1_1_1_1"/>
    <protectedRange algorithmName="SHA-512" hashValue="ON39YdpmFHfN9f47KpiRvqrKx0V9+erV1CNkpWzYhW/Qyc6aT8rEyCrvauWSYGZK2ia3o7vd3akF07acHAFpOA==" saltValue="yVW9XmDwTqEnmpSGai0KYg==" spinCount="100000" sqref="E2:J2" name="Range1_3_1_1"/>
    <protectedRange algorithmName="SHA-512" hashValue="ON39YdpmFHfN9f47KpiRvqrKx0V9+erV1CNkpWzYhW/Qyc6aT8rEyCrvauWSYGZK2ia3o7vd3akF07acHAFpOA==" saltValue="yVW9XmDwTqEnmpSGai0KYg==" spinCount="100000" sqref="B9:C9" name="Range1_15"/>
    <protectedRange algorithmName="SHA-512" hashValue="ON39YdpmFHfN9f47KpiRvqrKx0V9+erV1CNkpWzYhW/Qyc6aT8rEyCrvauWSYGZK2ia3o7vd3akF07acHAFpOA==" saltValue="yVW9XmDwTqEnmpSGai0KYg==" spinCount="100000" sqref="D9" name="Range1_1_19"/>
    <protectedRange algorithmName="SHA-512" hashValue="ON39YdpmFHfN9f47KpiRvqrKx0V9+erV1CNkpWzYhW/Qyc6aT8rEyCrvauWSYGZK2ia3o7vd3akF07acHAFpOA==" saltValue="yVW9XmDwTqEnmpSGai0KYg==" spinCount="100000" sqref="H9:J9" name="Range1_3_9"/>
    <protectedRange algorithmName="SHA-512" hashValue="ON39YdpmFHfN9f47KpiRvqrKx0V9+erV1CNkpWzYhW/Qyc6aT8rEyCrvauWSYGZK2ia3o7vd3akF07acHAFpOA==" saltValue="yVW9XmDwTqEnmpSGai0KYg==" spinCount="100000" sqref="E9:G9" name="Range1_3_1_2"/>
    <protectedRange algorithmName="SHA-512" hashValue="ON39YdpmFHfN9f47KpiRvqrKx0V9+erV1CNkpWzYhW/Qyc6aT8rEyCrvauWSYGZK2ia3o7vd3akF07acHAFpOA==" saltValue="yVW9XmDwTqEnmpSGai0KYg==" spinCount="100000" sqref="B11:C11" name="Range1_6"/>
    <protectedRange algorithmName="SHA-512" hashValue="ON39YdpmFHfN9f47KpiRvqrKx0V9+erV1CNkpWzYhW/Qyc6aT8rEyCrvauWSYGZK2ia3o7vd3akF07acHAFpOA==" saltValue="yVW9XmDwTqEnmpSGai0KYg==" spinCount="100000" sqref="D11" name="Range1_1_7"/>
    <protectedRange algorithmName="SHA-512" hashValue="ON39YdpmFHfN9f47KpiRvqrKx0V9+erV1CNkpWzYhW/Qyc6aT8rEyCrvauWSYGZK2ia3o7vd3akF07acHAFpOA==" saltValue="yVW9XmDwTqEnmpSGai0KYg==" spinCount="100000" sqref="H11:J11" name="Range1_3_2"/>
    <protectedRange algorithmName="SHA-512" hashValue="ON39YdpmFHfN9f47KpiRvqrKx0V9+erV1CNkpWzYhW/Qyc6aT8rEyCrvauWSYGZK2ia3o7vd3akF07acHAFpOA==" saltValue="yVW9XmDwTqEnmpSGai0KYg==" spinCount="100000" sqref="E11:G11" name="Range1_3_1_3"/>
    <protectedRange algorithmName="SHA-512" hashValue="ON39YdpmFHfN9f47KpiRvqrKx0V9+erV1CNkpWzYhW/Qyc6aT8rEyCrvauWSYGZK2ia3o7vd3akF07acHAFpOA==" saltValue="yVW9XmDwTqEnmpSGai0KYg==" spinCount="100000" sqref="E12:J12 B12:C12" name="Range1_5"/>
    <protectedRange algorithmName="SHA-512" hashValue="ON39YdpmFHfN9f47KpiRvqrKx0V9+erV1CNkpWzYhW/Qyc6aT8rEyCrvauWSYGZK2ia3o7vd3akF07acHAFpOA==" saltValue="yVW9XmDwTqEnmpSGai0KYg==" spinCount="100000" sqref="D12" name="Range1_1_2"/>
    <protectedRange algorithmName="SHA-512" hashValue="ON39YdpmFHfN9f47KpiRvqrKx0V9+erV1CNkpWzYhW/Qyc6aT8rEyCrvauWSYGZK2ia3o7vd3akF07acHAFpOA==" saltValue="yVW9XmDwTqEnmpSGai0KYg==" spinCount="100000" sqref="I13:J13 B13:C13" name="Range1_33_1"/>
    <protectedRange algorithmName="SHA-512" hashValue="ON39YdpmFHfN9f47KpiRvqrKx0V9+erV1CNkpWzYhW/Qyc6aT8rEyCrvauWSYGZK2ia3o7vd3akF07acHAFpOA==" saltValue="yVW9XmDwTqEnmpSGai0KYg==" spinCount="100000" sqref="D13" name="Range1_1_19_1"/>
    <protectedRange algorithmName="SHA-512" hashValue="ON39YdpmFHfN9f47KpiRvqrKx0V9+erV1CNkpWzYhW/Qyc6aT8rEyCrvauWSYGZK2ia3o7vd3akF07acHAFpOA==" saltValue="yVW9XmDwTqEnmpSGai0KYg==" spinCount="100000" sqref="E13:H13" name="Range1_3_9_1"/>
    <protectedRange algorithmName="SHA-512" hashValue="ON39YdpmFHfN9f47KpiRvqrKx0V9+erV1CNkpWzYhW/Qyc6aT8rEyCrvauWSYGZK2ia3o7vd3akF07acHAFpOA==" saltValue="yVW9XmDwTqEnmpSGai0KYg==" spinCount="100000" sqref="B14:C14" name="Range1_34"/>
    <protectedRange algorithmName="SHA-512" hashValue="ON39YdpmFHfN9f47KpiRvqrKx0V9+erV1CNkpWzYhW/Qyc6aT8rEyCrvauWSYGZK2ia3o7vd3akF07acHAFpOA==" saltValue="yVW9XmDwTqEnmpSGai0KYg==" spinCount="100000" sqref="D14" name="Range1_1_31"/>
    <protectedRange algorithmName="SHA-512" hashValue="ON39YdpmFHfN9f47KpiRvqrKx0V9+erV1CNkpWzYhW/Qyc6aT8rEyCrvauWSYGZK2ia3o7vd3akF07acHAFpOA==" saltValue="yVW9XmDwTqEnmpSGai0KYg==" spinCount="100000" sqref="H14:J14" name="Range1_3_5"/>
    <protectedRange algorithmName="SHA-512" hashValue="ON39YdpmFHfN9f47KpiRvqrKx0V9+erV1CNkpWzYhW/Qyc6aT8rEyCrvauWSYGZK2ia3o7vd3akF07acHAFpOA==" saltValue="yVW9XmDwTqEnmpSGai0KYg==" spinCount="100000" sqref="E14:G14" name="Range1_3_1_6"/>
    <protectedRange algorithmName="SHA-512" hashValue="ON39YdpmFHfN9f47KpiRvqrKx0V9+erV1CNkpWzYhW/Qyc6aT8rEyCrvauWSYGZK2ia3o7vd3akF07acHAFpOA==" saltValue="yVW9XmDwTqEnmpSGai0KYg==" spinCount="100000" sqref="B16:C16" name="Range1_2_2"/>
    <protectedRange algorithmName="SHA-512" hashValue="ON39YdpmFHfN9f47KpiRvqrKx0V9+erV1CNkpWzYhW/Qyc6aT8rEyCrvauWSYGZK2ia3o7vd3akF07acHAFpOA==" saltValue="yVW9XmDwTqEnmpSGai0KYg==" spinCount="100000" sqref="H16:J16" name="Range1_3_1"/>
    <protectedRange algorithmName="SHA-512" hashValue="ON39YdpmFHfN9f47KpiRvqrKx0V9+erV1CNkpWzYhW/Qyc6aT8rEyCrvauWSYGZK2ia3o7vd3akF07acHAFpOA==" saltValue="yVW9XmDwTqEnmpSGai0KYg==" spinCount="100000" sqref="E16:G16" name="Range1_3_1_5"/>
  </protectedRanges>
  <dataValidations count="1">
    <dataValidation type="list" allowBlank="1" showInputMessage="1" showErrorMessage="1" sqref="B1 B8" xr:uid="{427AA2BA-881C-42D9-8468-DB1B90BC6787}"/>
  </dataValidations>
  <hyperlinks>
    <hyperlink ref="Q1" location="'Virginia Adult Rankings 2024'!A1" display="Back to Ranking" xr:uid="{87EC2E09-CCA2-4D66-90A9-025B386DBCE2}"/>
  </hyperlink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637AF-B6AE-4EB8-BCA2-2CB15134B9BA}">
  <dimension ref="A1:Q4"/>
  <sheetViews>
    <sheetView workbookViewId="0">
      <selection activeCell="Q1" sqref="Q1"/>
    </sheetView>
  </sheetViews>
  <sheetFormatPr defaultRowHeight="15"/>
  <cols>
    <col min="1" max="1" width="16.85546875" bestFit="1" customWidth="1"/>
    <col min="2" max="2" width="17.28515625" bestFit="1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23</v>
      </c>
      <c r="B2" s="24" t="s">
        <v>102</v>
      </c>
      <c r="C2" s="16">
        <v>45633</v>
      </c>
      <c r="D2" s="23" t="s">
        <v>32</v>
      </c>
      <c r="E2" s="17">
        <v>198</v>
      </c>
      <c r="F2" s="17">
        <v>199</v>
      </c>
      <c r="G2" s="34">
        <v>200</v>
      </c>
      <c r="H2" s="17">
        <v>197</v>
      </c>
      <c r="I2" s="17">
        <v>196</v>
      </c>
      <c r="J2" s="17">
        <v>198</v>
      </c>
      <c r="K2" s="18">
        <v>6</v>
      </c>
      <c r="L2" s="18">
        <v>1188</v>
      </c>
      <c r="M2" s="19">
        <v>198</v>
      </c>
      <c r="N2" s="20">
        <v>4</v>
      </c>
      <c r="O2" s="21">
        <v>202</v>
      </c>
    </row>
    <row r="4" spans="1:17">
      <c r="K4" s="7">
        <f>SUM(K2:K3)</f>
        <v>6</v>
      </c>
      <c r="L4" s="7">
        <f>SUM(L2:L3)</f>
        <v>1188</v>
      </c>
      <c r="M4" s="11">
        <f>SUM(L4/K4)</f>
        <v>198</v>
      </c>
      <c r="N4" s="7">
        <f>SUM(N2:N3)</f>
        <v>4</v>
      </c>
      <c r="O4" s="11">
        <f>SUM(M4+N4)</f>
        <v>202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dataValidations count="1">
    <dataValidation type="list" allowBlank="1" showInputMessage="1" showErrorMessage="1" sqref="B1" xr:uid="{F69D8647-356A-4C3B-AAFA-161BF4D8707B}"/>
  </dataValidations>
  <hyperlinks>
    <hyperlink ref="Q1" location="'Virginia Adult Rankings 2024'!A1" display="Back to Ranking" xr:uid="{57215F7A-22AB-4D3F-B3F3-14F69CD25784}"/>
  </hyperlink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47054-192A-43F0-B4E6-F26A56CA3524}">
  <dimension ref="A1:Q15"/>
  <sheetViews>
    <sheetView workbookViewId="0">
      <selection activeCell="Q1" sqref="Q1"/>
    </sheetView>
  </sheetViews>
  <sheetFormatPr defaultRowHeight="15"/>
  <cols>
    <col min="1" max="1" width="16.85546875" bestFit="1" customWidth="1"/>
    <col min="2" max="2" width="17.28515625" bestFit="1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36</v>
      </c>
      <c r="B2" s="24" t="s">
        <v>38</v>
      </c>
      <c r="C2" s="16">
        <v>45297</v>
      </c>
      <c r="D2" s="36" t="s">
        <v>32</v>
      </c>
      <c r="E2" s="17">
        <v>196</v>
      </c>
      <c r="F2" s="17">
        <v>194</v>
      </c>
      <c r="G2" s="17">
        <v>199</v>
      </c>
      <c r="H2" s="17">
        <v>199</v>
      </c>
      <c r="I2" s="17">
        <v>196</v>
      </c>
      <c r="J2" s="17"/>
      <c r="K2" s="18">
        <v>5</v>
      </c>
      <c r="L2" s="18">
        <v>984</v>
      </c>
      <c r="M2" s="19">
        <v>196.8</v>
      </c>
      <c r="N2" s="20">
        <v>8</v>
      </c>
      <c r="O2" s="21">
        <v>204.8</v>
      </c>
    </row>
    <row r="3" spans="1:17">
      <c r="A3" s="15" t="s">
        <v>36</v>
      </c>
      <c r="B3" s="24" t="s">
        <v>38</v>
      </c>
      <c r="C3" s="16">
        <v>45300</v>
      </c>
      <c r="D3" s="36" t="s">
        <v>32</v>
      </c>
      <c r="E3" s="17">
        <v>197</v>
      </c>
      <c r="F3" s="17">
        <v>196</v>
      </c>
      <c r="G3" s="17">
        <v>196</v>
      </c>
      <c r="H3" s="17"/>
      <c r="I3" s="17"/>
      <c r="J3" s="17"/>
      <c r="K3" s="18">
        <v>3</v>
      </c>
      <c r="L3" s="18">
        <v>589</v>
      </c>
      <c r="M3" s="19">
        <v>196.33333333333334</v>
      </c>
      <c r="N3" s="20">
        <v>11</v>
      </c>
      <c r="O3" s="21">
        <v>207.33333333333334</v>
      </c>
    </row>
    <row r="4" spans="1:17">
      <c r="A4" s="15" t="s">
        <v>36</v>
      </c>
      <c r="B4" s="24" t="s">
        <v>38</v>
      </c>
      <c r="C4" s="16">
        <v>45325</v>
      </c>
      <c r="D4" s="36" t="s">
        <v>46</v>
      </c>
      <c r="E4" s="17">
        <v>196</v>
      </c>
      <c r="F4" s="17">
        <v>198</v>
      </c>
      <c r="G4" s="17">
        <v>197.001</v>
      </c>
      <c r="H4" s="17">
        <v>198</v>
      </c>
      <c r="I4" s="17">
        <v>198</v>
      </c>
      <c r="J4" s="17"/>
      <c r="K4" s="18">
        <v>5</v>
      </c>
      <c r="L4" s="18">
        <v>987.00099999999998</v>
      </c>
      <c r="M4" s="19">
        <v>197.40019999999998</v>
      </c>
      <c r="N4" s="20">
        <v>13</v>
      </c>
      <c r="O4" s="21">
        <v>210.40019999999998</v>
      </c>
    </row>
    <row r="5" spans="1:17">
      <c r="A5" s="15" t="s">
        <v>36</v>
      </c>
      <c r="B5" s="24" t="s">
        <v>38</v>
      </c>
      <c r="C5" s="16">
        <v>45360</v>
      </c>
      <c r="D5" s="36" t="s">
        <v>46</v>
      </c>
      <c r="E5" s="17">
        <v>197</v>
      </c>
      <c r="F5" s="17">
        <v>194</v>
      </c>
      <c r="G5" s="17">
        <v>193</v>
      </c>
      <c r="H5" s="17">
        <v>196</v>
      </c>
      <c r="I5" s="17">
        <v>194</v>
      </c>
      <c r="J5" s="17">
        <v>196</v>
      </c>
      <c r="K5" s="18">
        <v>6</v>
      </c>
      <c r="L5" s="18">
        <v>1170</v>
      </c>
      <c r="M5" s="19">
        <v>195</v>
      </c>
      <c r="N5" s="20">
        <v>10</v>
      </c>
      <c r="O5" s="21">
        <v>205</v>
      </c>
    </row>
    <row r="6" spans="1:17">
      <c r="A6" s="15" t="s">
        <v>36</v>
      </c>
      <c r="B6" s="24" t="s">
        <v>38</v>
      </c>
      <c r="C6" s="16">
        <v>45363</v>
      </c>
      <c r="D6" s="36" t="s">
        <v>46</v>
      </c>
      <c r="E6" s="17">
        <v>194</v>
      </c>
      <c r="F6" s="17">
        <v>195</v>
      </c>
      <c r="G6" s="17">
        <v>193</v>
      </c>
      <c r="H6" s="17"/>
      <c r="I6" s="17"/>
      <c r="J6" s="17"/>
      <c r="K6" s="18">
        <v>3</v>
      </c>
      <c r="L6" s="18">
        <v>582</v>
      </c>
      <c r="M6" s="19">
        <v>194</v>
      </c>
      <c r="N6" s="20">
        <v>11</v>
      </c>
      <c r="O6" s="21">
        <v>205</v>
      </c>
    </row>
    <row r="7" spans="1:17">
      <c r="A7" s="15" t="s">
        <v>36</v>
      </c>
      <c r="B7" s="24" t="s">
        <v>38</v>
      </c>
      <c r="C7" s="16">
        <v>45367</v>
      </c>
      <c r="D7" s="36" t="s">
        <v>46</v>
      </c>
      <c r="E7" s="17">
        <v>193</v>
      </c>
      <c r="F7" s="17">
        <v>198</v>
      </c>
      <c r="G7" s="17">
        <v>195</v>
      </c>
      <c r="H7" s="17">
        <v>195</v>
      </c>
      <c r="I7" s="17">
        <v>195</v>
      </c>
      <c r="J7" s="17"/>
      <c r="K7" s="18">
        <v>5</v>
      </c>
      <c r="L7" s="18">
        <v>976</v>
      </c>
      <c r="M7" s="19">
        <v>195.2</v>
      </c>
      <c r="N7" s="20">
        <v>11</v>
      </c>
      <c r="O7" s="21">
        <v>206.2</v>
      </c>
    </row>
    <row r="8" spans="1:17">
      <c r="A8" s="15" t="s">
        <v>36</v>
      </c>
      <c r="B8" s="24" t="s">
        <v>38</v>
      </c>
      <c r="C8" s="16">
        <v>45570</v>
      </c>
      <c r="D8" s="36" t="s">
        <v>46</v>
      </c>
      <c r="E8" s="17">
        <v>195</v>
      </c>
      <c r="F8" s="17">
        <v>195</v>
      </c>
      <c r="G8" s="17">
        <v>198</v>
      </c>
      <c r="H8" s="17">
        <v>196</v>
      </c>
      <c r="I8" s="17">
        <v>196</v>
      </c>
      <c r="J8" s="17"/>
      <c r="K8" s="18">
        <v>5</v>
      </c>
      <c r="L8" s="18">
        <v>980</v>
      </c>
      <c r="M8" s="19">
        <v>196</v>
      </c>
      <c r="N8" s="20">
        <v>11</v>
      </c>
      <c r="O8" s="21">
        <v>207</v>
      </c>
    </row>
    <row r="9" spans="1:17">
      <c r="A9" s="15" t="s">
        <v>36</v>
      </c>
      <c r="B9" s="24" t="s">
        <v>38</v>
      </c>
      <c r="C9" s="16">
        <v>45573</v>
      </c>
      <c r="D9" s="36" t="s">
        <v>46</v>
      </c>
      <c r="E9" s="17">
        <v>195</v>
      </c>
      <c r="F9" s="17">
        <v>195</v>
      </c>
      <c r="G9" s="17">
        <v>192</v>
      </c>
      <c r="H9" s="17"/>
      <c r="I9" s="17"/>
      <c r="J9" s="17"/>
      <c r="K9" s="18">
        <v>3</v>
      </c>
      <c r="L9" s="18">
        <v>582</v>
      </c>
      <c r="M9" s="19">
        <v>194</v>
      </c>
      <c r="N9" s="20">
        <v>6</v>
      </c>
      <c r="O9" s="21">
        <v>200</v>
      </c>
    </row>
    <row r="10" spans="1:17">
      <c r="A10" s="15" t="s">
        <v>36</v>
      </c>
      <c r="B10" s="24" t="s">
        <v>38</v>
      </c>
      <c r="C10" s="16">
        <v>45608</v>
      </c>
      <c r="D10" s="36" t="s">
        <v>46</v>
      </c>
      <c r="E10" s="17">
        <v>196</v>
      </c>
      <c r="F10" s="17">
        <v>195</v>
      </c>
      <c r="G10" s="17">
        <v>199</v>
      </c>
      <c r="H10" s="17"/>
      <c r="I10" s="17"/>
      <c r="J10" s="17"/>
      <c r="K10" s="18">
        <v>3</v>
      </c>
      <c r="L10" s="18">
        <v>590</v>
      </c>
      <c r="M10" s="19">
        <v>196.66666666666666</v>
      </c>
      <c r="N10" s="20">
        <v>5</v>
      </c>
      <c r="O10" s="21">
        <v>201.66666666666666</v>
      </c>
    </row>
    <row r="11" spans="1:17">
      <c r="A11" s="15" t="s">
        <v>36</v>
      </c>
      <c r="B11" s="24" t="s">
        <v>38</v>
      </c>
      <c r="C11" s="16">
        <v>45612</v>
      </c>
      <c r="D11" s="36" t="s">
        <v>46</v>
      </c>
      <c r="E11" s="17">
        <v>198</v>
      </c>
      <c r="F11" s="17">
        <v>198</v>
      </c>
      <c r="G11" s="17">
        <v>194</v>
      </c>
      <c r="H11" s="17">
        <v>198</v>
      </c>
      <c r="I11" s="17">
        <v>196</v>
      </c>
      <c r="J11" s="17"/>
      <c r="K11" s="18">
        <v>5</v>
      </c>
      <c r="L11" s="18">
        <v>984</v>
      </c>
      <c r="M11" s="19">
        <v>196.8</v>
      </c>
      <c r="N11" s="20">
        <v>5</v>
      </c>
      <c r="O11" s="21">
        <v>201.8</v>
      </c>
    </row>
    <row r="12" spans="1:17">
      <c r="A12" s="15" t="s">
        <v>36</v>
      </c>
      <c r="B12" s="24" t="s">
        <v>124</v>
      </c>
      <c r="C12" s="16">
        <v>45633</v>
      </c>
      <c r="D12" s="23" t="s">
        <v>32</v>
      </c>
      <c r="E12" s="58">
        <v>189</v>
      </c>
      <c r="F12" s="58">
        <v>197</v>
      </c>
      <c r="G12" s="58">
        <v>189</v>
      </c>
      <c r="H12" s="58">
        <v>196</v>
      </c>
      <c r="I12" s="58">
        <v>194</v>
      </c>
      <c r="J12" s="58">
        <v>192</v>
      </c>
      <c r="K12" s="18">
        <v>6</v>
      </c>
      <c r="L12" s="18">
        <v>1157</v>
      </c>
      <c r="M12" s="19">
        <v>192.83333333333334</v>
      </c>
      <c r="N12" s="20">
        <v>10</v>
      </c>
      <c r="O12" s="21">
        <v>202.83333333333334</v>
      </c>
    </row>
    <row r="13" spans="1:17">
      <c r="A13" s="15" t="s">
        <v>36</v>
      </c>
      <c r="B13" s="24" t="s">
        <v>38</v>
      </c>
      <c r="C13" s="16">
        <v>45636</v>
      </c>
      <c r="D13" s="36" t="s">
        <v>46</v>
      </c>
      <c r="E13" s="17">
        <v>198</v>
      </c>
      <c r="F13" s="17">
        <v>193</v>
      </c>
      <c r="G13" s="17">
        <v>192</v>
      </c>
      <c r="H13" s="17"/>
      <c r="I13" s="17"/>
      <c r="J13" s="17"/>
      <c r="K13" s="18">
        <v>3</v>
      </c>
      <c r="L13" s="18">
        <v>583</v>
      </c>
      <c r="M13" s="19">
        <v>194.33333333333334</v>
      </c>
      <c r="N13" s="20">
        <v>6</v>
      </c>
      <c r="O13" s="21">
        <v>200.33333333333334</v>
      </c>
    </row>
    <row r="15" spans="1:17">
      <c r="K15" s="7">
        <f>SUM(K2:K14)</f>
        <v>52</v>
      </c>
      <c r="L15" s="7">
        <f>SUM(L2:L14)</f>
        <v>10164.001</v>
      </c>
      <c r="M15" s="11">
        <f>SUM(L15/K15)</f>
        <v>195.46155769230771</v>
      </c>
      <c r="N15" s="7">
        <f>SUM(N2:N14)</f>
        <v>107</v>
      </c>
      <c r="O15" s="11">
        <f>SUM(M15+N15)</f>
        <v>302.46155769230768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3:J3 B3:C3" name="Range1_12"/>
    <protectedRange algorithmName="SHA-512" hashValue="ON39YdpmFHfN9f47KpiRvqrKx0V9+erV1CNkpWzYhW/Qyc6aT8rEyCrvauWSYGZK2ia3o7vd3akF07acHAFpOA==" saltValue="yVW9XmDwTqEnmpSGai0KYg==" spinCount="100000" sqref="D3" name="Range1_1_5"/>
    <protectedRange algorithmName="SHA-512" hashValue="ON39YdpmFHfN9f47KpiRvqrKx0V9+erV1CNkpWzYhW/Qyc6aT8rEyCrvauWSYGZK2ia3o7vd3akF07acHAFpOA==" saltValue="yVW9XmDwTqEnmpSGai0KYg==" spinCount="100000" sqref="C4" name="Range1_15"/>
    <protectedRange algorithmName="SHA-512" hashValue="ON39YdpmFHfN9f47KpiRvqrKx0V9+erV1CNkpWzYhW/Qyc6aT8rEyCrvauWSYGZK2ia3o7vd3akF07acHAFpOA==" saltValue="yVW9XmDwTqEnmpSGai0KYg==" spinCount="100000" sqref="E4:J4 B4" name="Range1_29"/>
    <protectedRange algorithmName="SHA-512" hashValue="ON39YdpmFHfN9f47KpiRvqrKx0V9+erV1CNkpWzYhW/Qyc6aT8rEyCrvauWSYGZK2ia3o7vd3akF07acHAFpOA==" saltValue="yVW9XmDwTqEnmpSGai0KYg==" spinCount="100000" sqref="D4" name="Range1_1_21"/>
    <protectedRange algorithmName="SHA-512" hashValue="ON39YdpmFHfN9f47KpiRvqrKx0V9+erV1CNkpWzYhW/Qyc6aT8rEyCrvauWSYGZK2ia3o7vd3akF07acHAFpOA==" saltValue="yVW9XmDwTqEnmpSGai0KYg==" spinCount="100000" sqref="I5:J5 B5:C5" name="Range1_4"/>
    <protectedRange algorithmName="SHA-512" hashValue="ON39YdpmFHfN9f47KpiRvqrKx0V9+erV1CNkpWzYhW/Qyc6aT8rEyCrvauWSYGZK2ia3o7vd3akF07acHAFpOA==" saltValue="yVW9XmDwTqEnmpSGai0KYg==" spinCount="100000" sqref="D5" name="Range1_1_13"/>
    <protectedRange algorithmName="SHA-512" hashValue="ON39YdpmFHfN9f47KpiRvqrKx0V9+erV1CNkpWzYhW/Qyc6aT8rEyCrvauWSYGZK2ia3o7vd3akF07acHAFpOA==" saltValue="yVW9XmDwTqEnmpSGai0KYg==" spinCount="100000" sqref="E5:H5" name="Range1_3_6"/>
    <protectedRange algorithmName="SHA-512" hashValue="ON39YdpmFHfN9f47KpiRvqrKx0V9+erV1CNkpWzYhW/Qyc6aT8rEyCrvauWSYGZK2ia3o7vd3akF07acHAFpOA==" saltValue="yVW9XmDwTqEnmpSGai0KYg==" spinCount="100000" sqref="E6:J6 B6:C6" name="Range1_19"/>
    <protectedRange algorithmName="SHA-512" hashValue="ON39YdpmFHfN9f47KpiRvqrKx0V9+erV1CNkpWzYhW/Qyc6aT8rEyCrvauWSYGZK2ia3o7vd3akF07acHAFpOA==" saltValue="yVW9XmDwTqEnmpSGai0KYg==" spinCount="100000" sqref="D6" name="Range1_1_12"/>
    <protectedRange algorithmName="SHA-512" hashValue="ON39YdpmFHfN9f47KpiRvqrKx0V9+erV1CNkpWzYhW/Qyc6aT8rEyCrvauWSYGZK2ia3o7vd3akF07acHAFpOA==" saltValue="yVW9XmDwTqEnmpSGai0KYg==" spinCount="100000" sqref="C7" name="Range1_41"/>
    <protectedRange algorithmName="SHA-512" hashValue="ON39YdpmFHfN9f47KpiRvqrKx0V9+erV1CNkpWzYhW/Qyc6aT8rEyCrvauWSYGZK2ia3o7vd3akF07acHAFpOA==" saltValue="yVW9XmDwTqEnmpSGai0KYg==" spinCount="100000" sqref="E7:J7 B7" name="Range1_43"/>
    <protectedRange algorithmName="SHA-512" hashValue="ON39YdpmFHfN9f47KpiRvqrKx0V9+erV1CNkpWzYhW/Qyc6aT8rEyCrvauWSYGZK2ia3o7vd3akF07acHAFpOA==" saltValue="yVW9XmDwTqEnmpSGai0KYg==" spinCount="100000" sqref="D7" name="Range1_1_25"/>
    <protectedRange algorithmName="SHA-512" hashValue="ON39YdpmFHfN9f47KpiRvqrKx0V9+erV1CNkpWzYhW/Qyc6aT8rEyCrvauWSYGZK2ia3o7vd3akF07acHAFpOA==" saltValue="yVW9XmDwTqEnmpSGai0KYg==" spinCount="100000" sqref="E9:J9 B9:C9" name="Range1_35_1"/>
    <protectedRange algorithmName="SHA-512" hashValue="ON39YdpmFHfN9f47KpiRvqrKx0V9+erV1CNkpWzYhW/Qyc6aT8rEyCrvauWSYGZK2ia3o7vd3akF07acHAFpOA==" saltValue="yVW9XmDwTqEnmpSGai0KYg==" spinCount="100000" sqref="D9" name="Range1_1_21_1"/>
  </protectedRanges>
  <dataValidations count="1">
    <dataValidation type="list" allowBlank="1" showInputMessage="1" showErrorMessage="1" sqref="B1" xr:uid="{51D3B7E6-7F17-4CDA-981A-F181AF3673DC}"/>
  </dataValidations>
  <hyperlinks>
    <hyperlink ref="Q1" location="'Virginia Adult Rankings 2024'!A1" display="Back to Ranking" xr:uid="{8C2D5241-45C4-45F0-8A70-C4D8A9A275C3}"/>
  </hyperlink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E9288-76D1-4FC0-82A9-B4460AB43169}">
  <dimension ref="A1:Q7"/>
  <sheetViews>
    <sheetView workbookViewId="0">
      <selection activeCell="Q1" sqref="Q1"/>
    </sheetView>
  </sheetViews>
  <sheetFormatPr defaultRowHeight="15"/>
  <cols>
    <col min="1" max="1" width="18" customWidth="1"/>
    <col min="2" max="2" width="18.42578125" bestFit="1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23</v>
      </c>
      <c r="B2" s="24" t="s">
        <v>61</v>
      </c>
      <c r="C2" s="16">
        <v>45367</v>
      </c>
      <c r="D2" s="23" t="s">
        <v>46</v>
      </c>
      <c r="E2" s="17">
        <v>199</v>
      </c>
      <c r="F2" s="17">
        <v>199</v>
      </c>
      <c r="G2" s="34">
        <v>200</v>
      </c>
      <c r="H2" s="17">
        <v>198</v>
      </c>
      <c r="I2" s="17">
        <v>198</v>
      </c>
      <c r="J2" s="17"/>
      <c r="K2" s="18">
        <v>5</v>
      </c>
      <c r="L2" s="18">
        <v>994</v>
      </c>
      <c r="M2" s="19">
        <v>198.8</v>
      </c>
      <c r="N2" s="20">
        <v>8</v>
      </c>
      <c r="O2" s="21">
        <v>206.8</v>
      </c>
    </row>
    <row r="3" spans="1:17">
      <c r="A3" s="15" t="s">
        <v>23</v>
      </c>
      <c r="B3" s="24" t="s">
        <v>61</v>
      </c>
      <c r="C3" s="16">
        <v>45584</v>
      </c>
      <c r="D3" s="23" t="s">
        <v>46</v>
      </c>
      <c r="E3" s="17">
        <v>198</v>
      </c>
      <c r="F3" s="17">
        <v>196</v>
      </c>
      <c r="G3" s="17">
        <v>197</v>
      </c>
      <c r="H3" s="17">
        <v>189</v>
      </c>
      <c r="I3" s="17">
        <v>199</v>
      </c>
      <c r="J3" s="17"/>
      <c r="K3" s="18">
        <v>5</v>
      </c>
      <c r="L3" s="18">
        <v>979</v>
      </c>
      <c r="M3" s="19">
        <v>195.8</v>
      </c>
      <c r="N3" s="20">
        <v>2</v>
      </c>
      <c r="O3" s="21">
        <v>197.8</v>
      </c>
    </row>
    <row r="4" spans="1:17">
      <c r="A4" s="15" t="s">
        <v>23</v>
      </c>
      <c r="B4" s="24" t="s">
        <v>61</v>
      </c>
      <c r="C4" s="16">
        <v>45606</v>
      </c>
      <c r="D4" s="23" t="s">
        <v>46</v>
      </c>
      <c r="E4" s="17">
        <v>194</v>
      </c>
      <c r="F4" s="17">
        <v>199</v>
      </c>
      <c r="G4" s="17"/>
      <c r="H4" s="17"/>
      <c r="I4" s="17"/>
      <c r="J4" s="17"/>
      <c r="K4" s="18">
        <v>2</v>
      </c>
      <c r="L4" s="18">
        <v>393</v>
      </c>
      <c r="M4" s="19">
        <v>196.5</v>
      </c>
      <c r="N4" s="20">
        <v>2</v>
      </c>
      <c r="O4" s="21">
        <v>198.5</v>
      </c>
    </row>
    <row r="5" spans="1:17">
      <c r="A5" s="15" t="s">
        <v>23</v>
      </c>
      <c r="B5" s="24" t="s">
        <v>83</v>
      </c>
      <c r="C5" s="16">
        <v>45633</v>
      </c>
      <c r="D5" s="23" t="s">
        <v>32</v>
      </c>
      <c r="E5" s="17">
        <v>195</v>
      </c>
      <c r="F5" s="17">
        <v>198</v>
      </c>
      <c r="G5" s="17">
        <v>197</v>
      </c>
      <c r="H5" s="17">
        <v>196</v>
      </c>
      <c r="I5" s="17">
        <v>199</v>
      </c>
      <c r="J5" s="17">
        <v>197</v>
      </c>
      <c r="K5" s="18">
        <v>6</v>
      </c>
      <c r="L5" s="18">
        <v>1182</v>
      </c>
      <c r="M5" s="19">
        <v>197</v>
      </c>
      <c r="N5" s="20">
        <v>4</v>
      </c>
      <c r="O5" s="21">
        <v>201</v>
      </c>
    </row>
    <row r="7" spans="1:17">
      <c r="K7" s="7">
        <f>SUM(K2:K6)</f>
        <v>18</v>
      </c>
      <c r="L7" s="7">
        <f>SUM(L2:L6)</f>
        <v>3548</v>
      </c>
      <c r="M7" s="11">
        <f>SUM(L7/K7)</f>
        <v>197.11111111111111</v>
      </c>
      <c r="N7" s="7">
        <f>SUM(N2:N6)</f>
        <v>16</v>
      </c>
      <c r="O7" s="11">
        <f>SUM(M7+N7)</f>
        <v>213.11111111111111</v>
      </c>
    </row>
  </sheetData>
  <protectedRanges>
    <protectedRange algorithmName="SHA-512" hashValue="ON39YdpmFHfN9f47KpiRvqrKx0V9+erV1CNkpWzYhW/Qyc6aT8rEyCrvauWSYGZK2ia3o7vd3akF07acHAFpOA==" saltValue="yVW9XmDwTqEnmpSGai0KYg==" spinCount="100000" sqref="B2:C2" name="Range1_41_1"/>
    <protectedRange algorithmName="SHA-512" hashValue="ON39YdpmFHfN9f47KpiRvqrKx0V9+erV1CNkpWzYhW/Qyc6aT8rEyCrvauWSYGZK2ia3o7vd3akF07acHAFpOA==" saltValue="yVW9XmDwTqEnmpSGai0KYg==" spinCount="100000" sqref="D2" name="Range1_1_23_1"/>
    <protectedRange algorithmName="SHA-512" hashValue="ON39YdpmFHfN9f47KpiRvqrKx0V9+erV1CNkpWzYhW/Qyc6aT8rEyCrvauWSYGZK2ia3o7vd3akF07acHAFpOA==" saltValue="yVW9XmDwTqEnmpSGai0KYg==" spinCount="100000" sqref="E2 G2:J2" name="Range1_3_11_1"/>
    <protectedRange algorithmName="SHA-512" hashValue="ON39YdpmFHfN9f47KpiRvqrKx0V9+erV1CNkpWzYhW/Qyc6aT8rEyCrvauWSYGZK2ia3o7vd3akF07acHAFpOA==" saltValue="yVW9XmDwTqEnmpSGai0KYg==" spinCount="100000" sqref="B3:C3" name="Range1_34"/>
    <protectedRange algorithmName="SHA-512" hashValue="ON39YdpmFHfN9f47KpiRvqrKx0V9+erV1CNkpWzYhW/Qyc6aT8rEyCrvauWSYGZK2ia3o7vd3akF07acHAFpOA==" saltValue="yVW9XmDwTqEnmpSGai0KYg==" spinCount="100000" sqref="D3" name="Range1_1_31"/>
    <protectedRange algorithmName="SHA-512" hashValue="ON39YdpmFHfN9f47KpiRvqrKx0V9+erV1CNkpWzYhW/Qyc6aT8rEyCrvauWSYGZK2ia3o7vd3akF07acHAFpOA==" saltValue="yVW9XmDwTqEnmpSGai0KYg==" spinCount="100000" sqref="H3:J3" name="Range1_3_5"/>
    <protectedRange algorithmName="SHA-512" hashValue="ON39YdpmFHfN9f47KpiRvqrKx0V9+erV1CNkpWzYhW/Qyc6aT8rEyCrvauWSYGZK2ia3o7vd3akF07acHAFpOA==" saltValue="yVW9XmDwTqEnmpSGai0KYg==" spinCount="100000" sqref="E3:G3" name="Range1_3_1_6"/>
    <protectedRange algorithmName="SHA-512" hashValue="ON39YdpmFHfN9f47KpiRvqrKx0V9+erV1CNkpWzYhW/Qyc6aT8rEyCrvauWSYGZK2ia3o7vd3akF07acHAFpOA==" saltValue="yVW9XmDwTqEnmpSGai0KYg==" spinCount="100000" sqref="B4:C4" name="Range1_2"/>
    <protectedRange algorithmName="SHA-512" hashValue="ON39YdpmFHfN9f47KpiRvqrKx0V9+erV1CNkpWzYhW/Qyc6aT8rEyCrvauWSYGZK2ia3o7vd3akF07acHAFpOA==" saltValue="yVW9XmDwTqEnmpSGai0KYg==" spinCount="100000" sqref="H4:J4" name="Range1_3_1"/>
    <protectedRange algorithmName="SHA-512" hashValue="ON39YdpmFHfN9f47KpiRvqrKx0V9+erV1CNkpWzYhW/Qyc6aT8rEyCrvauWSYGZK2ia3o7vd3akF07acHAFpOA==" saltValue="yVW9XmDwTqEnmpSGai0KYg==" spinCount="100000" sqref="E4:G4" name="Range1_3_1_5"/>
  </protectedRanges>
  <dataValidations count="1">
    <dataValidation type="list" allowBlank="1" showInputMessage="1" showErrorMessage="1" sqref="B1" xr:uid="{FA176A00-2DED-46AF-B0DC-28E96D65C477}"/>
  </dataValidations>
  <hyperlinks>
    <hyperlink ref="Q1" location="'Virginia Adult Rankings 2024'!A1" display="Back to Ranking" xr:uid="{3FBE8617-69B8-4996-92CD-627EB63AFF5B}"/>
  </hyperlink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B17CB-C16A-4689-A633-24CDBEF60EF1}">
  <dimension ref="A1:Q4"/>
  <sheetViews>
    <sheetView workbookViewId="0">
      <selection activeCell="Q1" sqref="Q1"/>
    </sheetView>
  </sheetViews>
  <sheetFormatPr defaultRowHeight="15"/>
  <cols>
    <col min="1" max="1" width="18" customWidth="1"/>
    <col min="2" max="2" width="18.42578125" bestFit="1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23</v>
      </c>
      <c r="B2" s="24" t="s">
        <v>80</v>
      </c>
      <c r="C2" s="16">
        <v>45606</v>
      </c>
      <c r="D2" s="23" t="s">
        <v>46</v>
      </c>
      <c r="E2" s="17">
        <v>198</v>
      </c>
      <c r="F2" s="17">
        <v>196</v>
      </c>
      <c r="G2" s="17"/>
      <c r="H2" s="17"/>
      <c r="I2" s="17"/>
      <c r="J2" s="17"/>
      <c r="K2" s="18">
        <v>2</v>
      </c>
      <c r="L2" s="18">
        <v>394</v>
      </c>
      <c r="M2" s="19">
        <v>197</v>
      </c>
      <c r="N2" s="20">
        <v>2</v>
      </c>
      <c r="O2" s="21">
        <v>199</v>
      </c>
    </row>
    <row r="4" spans="1:17">
      <c r="K4" s="7">
        <f>SUM(K2:K3)</f>
        <v>2</v>
      </c>
      <c r="L4" s="7">
        <f>SUM(L2:L3)</f>
        <v>394</v>
      </c>
      <c r="M4" s="11">
        <f>SUM(L4/K4)</f>
        <v>197</v>
      </c>
      <c r="N4" s="7">
        <f>SUM(N2:N3)</f>
        <v>2</v>
      </c>
      <c r="O4" s="11">
        <f>SUM(M4+N4)</f>
        <v>199</v>
      </c>
    </row>
  </sheetData>
  <protectedRanges>
    <protectedRange algorithmName="SHA-512" hashValue="ON39YdpmFHfN9f47KpiRvqrKx0V9+erV1CNkpWzYhW/Qyc6aT8rEyCrvauWSYGZK2ia3o7vd3akF07acHAFpOA==" saltValue="yVW9XmDwTqEnmpSGai0KYg==" spinCount="100000" sqref="B2:C2" name="Range1_2"/>
    <protectedRange algorithmName="SHA-512" hashValue="ON39YdpmFHfN9f47KpiRvqrKx0V9+erV1CNkpWzYhW/Qyc6aT8rEyCrvauWSYGZK2ia3o7vd3akF07acHAFpOA==" saltValue="yVW9XmDwTqEnmpSGai0KYg==" spinCount="100000" sqref="E2:J2" name="Range1_3_1"/>
  </protectedRanges>
  <dataValidations count="1">
    <dataValidation type="list" allowBlank="1" showInputMessage="1" showErrorMessage="1" sqref="B1" xr:uid="{FDAEC040-B9D2-45AC-A5B7-E95F40959198}"/>
  </dataValidations>
  <hyperlinks>
    <hyperlink ref="Q1" location="'Virginia Adult Rankings 2024'!A1" display="Back to Ranking" xr:uid="{23ABA81C-7700-4EA6-9C93-E755B22D0AB2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5FD5C-F4D2-47BF-844E-975C234EC9F7}">
  <dimension ref="A1:Q4"/>
  <sheetViews>
    <sheetView workbookViewId="0">
      <selection activeCell="Q1" sqref="Q1"/>
    </sheetView>
  </sheetViews>
  <sheetFormatPr defaultRowHeight="15"/>
  <cols>
    <col min="1" max="1" width="18" customWidth="1"/>
    <col min="2" max="2" width="18.42578125" bestFit="1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23</v>
      </c>
      <c r="B2" s="24" t="s">
        <v>54</v>
      </c>
      <c r="C2" s="16">
        <v>45332</v>
      </c>
      <c r="D2" s="23" t="s">
        <v>46</v>
      </c>
      <c r="E2" s="17">
        <v>199</v>
      </c>
      <c r="F2" s="17">
        <v>197</v>
      </c>
      <c r="G2" s="34">
        <v>200.001</v>
      </c>
      <c r="H2" s="34">
        <v>200</v>
      </c>
      <c r="I2" s="34">
        <v>200.001</v>
      </c>
      <c r="J2" s="34">
        <v>200.001</v>
      </c>
      <c r="K2" s="18">
        <v>6</v>
      </c>
      <c r="L2" s="18">
        <v>1196.0029999999999</v>
      </c>
      <c r="M2" s="19">
        <v>199.33383333333333</v>
      </c>
      <c r="N2" s="20">
        <v>26</v>
      </c>
      <c r="O2" s="21">
        <v>225.33383333333333</v>
      </c>
    </row>
    <row r="4" spans="1:17">
      <c r="K4" s="7">
        <f>SUM(K2:K3)</f>
        <v>6</v>
      </c>
      <c r="L4" s="7">
        <f>SUM(L2:L3)</f>
        <v>1196.0029999999999</v>
      </c>
      <c r="M4" s="11">
        <f>SUM(L4/K4)</f>
        <v>199.33383333333333</v>
      </c>
      <c r="N4" s="7">
        <f>SUM(N2:N3)</f>
        <v>26</v>
      </c>
      <c r="O4" s="11">
        <f>SUM(M4+N4)</f>
        <v>225.33383333333333</v>
      </c>
    </row>
  </sheetData>
  <protectedRanges>
    <protectedRange algorithmName="SHA-512" hashValue="ON39YdpmFHfN9f47KpiRvqrKx0V9+erV1CNkpWzYhW/Qyc6aT8rEyCrvauWSYGZK2ia3o7vd3akF07acHAFpOA==" saltValue="yVW9XmDwTqEnmpSGai0KYg==" spinCount="100000" sqref="B2" name="Range1_16"/>
    <protectedRange algorithmName="SHA-512" hashValue="ON39YdpmFHfN9f47KpiRvqrKx0V9+erV1CNkpWzYhW/Qyc6aT8rEyCrvauWSYGZK2ia3o7vd3akF07acHAFpOA==" saltValue="yVW9XmDwTqEnmpSGai0KYg==" spinCount="100000" sqref="C2" name="Range1_1_2_1"/>
    <protectedRange algorithmName="SHA-512" hashValue="ON39YdpmFHfN9f47KpiRvqrKx0V9+erV1CNkpWzYhW/Qyc6aT8rEyCrvauWSYGZK2ia3o7vd3akF07acHAFpOA==" saltValue="yVW9XmDwTqEnmpSGai0KYg==" spinCount="100000" sqref="D2" name="Range1_1_1_2"/>
  </protectedRanges>
  <dataValidations count="1">
    <dataValidation type="list" allowBlank="1" showInputMessage="1" showErrorMessage="1" sqref="B1" xr:uid="{8A2ABB65-5F3B-41C5-80DB-4C14E923D6B6}"/>
  </dataValidations>
  <hyperlinks>
    <hyperlink ref="Q1" location="'Virginia Adult Rankings 2024'!A1" display="Back to Ranking" xr:uid="{13129CAE-8FF7-449C-901A-6D845D863A44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AA0E1-EF35-4622-ACEA-BE6AC0790CC9}">
  <dimension ref="A1:Q4"/>
  <sheetViews>
    <sheetView workbookViewId="0">
      <selection activeCell="Q1" sqref="Q1"/>
    </sheetView>
  </sheetViews>
  <sheetFormatPr defaultRowHeight="15"/>
  <cols>
    <col min="1" max="1" width="18" customWidth="1"/>
    <col min="2" max="2" width="18.42578125" bestFit="1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23</v>
      </c>
      <c r="B2" s="24" t="s">
        <v>67</v>
      </c>
      <c r="C2" s="16">
        <v>45606</v>
      </c>
      <c r="D2" s="23" t="s">
        <v>46</v>
      </c>
      <c r="E2" s="17">
        <v>199</v>
      </c>
      <c r="F2" s="17">
        <v>199</v>
      </c>
      <c r="G2" s="17"/>
      <c r="H2" s="17"/>
      <c r="I2" s="17"/>
      <c r="J2" s="17"/>
      <c r="K2" s="18">
        <v>2</v>
      </c>
      <c r="L2" s="18">
        <v>398</v>
      </c>
      <c r="M2" s="19">
        <v>199</v>
      </c>
      <c r="N2" s="20">
        <v>2</v>
      </c>
      <c r="O2" s="21">
        <v>201</v>
      </c>
    </row>
    <row r="4" spans="1:17">
      <c r="K4" s="7">
        <f>SUM(K2:K3)</f>
        <v>2</v>
      </c>
      <c r="L4" s="7">
        <f>SUM(L2:L3)</f>
        <v>398</v>
      </c>
      <c r="M4" s="11">
        <f>SUM(L4/K4)</f>
        <v>199</v>
      </c>
      <c r="N4" s="7">
        <f>SUM(N2:N3)</f>
        <v>2</v>
      </c>
      <c r="O4" s="11">
        <f>SUM(M4+N4)</f>
        <v>201</v>
      </c>
    </row>
  </sheetData>
  <protectedRanges>
    <protectedRange algorithmName="SHA-512" hashValue="ON39YdpmFHfN9f47KpiRvqrKx0V9+erV1CNkpWzYhW/Qyc6aT8rEyCrvauWSYGZK2ia3o7vd3akF07acHAFpOA==" saltValue="yVW9XmDwTqEnmpSGai0KYg==" spinCount="100000" sqref="B2:C2" name="Range1_2"/>
    <protectedRange algorithmName="SHA-512" hashValue="ON39YdpmFHfN9f47KpiRvqrKx0V9+erV1CNkpWzYhW/Qyc6aT8rEyCrvauWSYGZK2ia3o7vd3akF07acHAFpOA==" saltValue="yVW9XmDwTqEnmpSGai0KYg==" spinCount="100000" sqref="H2:J2" name="Range1_3_1"/>
    <protectedRange algorithmName="SHA-512" hashValue="ON39YdpmFHfN9f47KpiRvqrKx0V9+erV1CNkpWzYhW/Qyc6aT8rEyCrvauWSYGZK2ia3o7vd3akF07acHAFpOA==" saltValue="yVW9XmDwTqEnmpSGai0KYg==" spinCount="100000" sqref="E2:G2" name="Range1_3_1_5"/>
  </protectedRanges>
  <dataValidations count="1">
    <dataValidation type="list" allowBlank="1" showInputMessage="1" showErrorMessage="1" sqref="B1" xr:uid="{C76AAF46-B8F2-4917-B56B-4117C459565E}"/>
  </dataValidations>
  <hyperlinks>
    <hyperlink ref="Q1" location="'Virginia Adult Rankings 2024'!A1" display="Back to Ranking" xr:uid="{926EBC40-1243-4BD3-AEE6-CC2DB66DC499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62AA4-2CBF-48F2-9A68-BE91879271D9}">
  <dimension ref="A1:Q4"/>
  <sheetViews>
    <sheetView workbookViewId="0">
      <selection activeCell="Q1" sqref="Q1"/>
    </sheetView>
  </sheetViews>
  <sheetFormatPr defaultRowHeight="15"/>
  <cols>
    <col min="1" max="1" width="18" customWidth="1"/>
    <col min="2" max="2" width="18.42578125" bestFit="1" customWidth="1"/>
    <col min="3" max="3" width="15.5703125" customWidth="1"/>
    <col min="4" max="4" width="20.7109375" customWidth="1"/>
    <col min="13" max="13" width="9.140625" style="10"/>
    <col min="15" max="15" width="9.140625" style="10"/>
    <col min="17" max="17" width="14.85546875" bestFit="1" customWidth="1"/>
  </cols>
  <sheetData>
    <row r="1" spans="1:17" ht="30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21</v>
      </c>
    </row>
    <row r="2" spans="1:17">
      <c r="A2" s="15" t="s">
        <v>23</v>
      </c>
      <c r="B2" s="24" t="s">
        <v>68</v>
      </c>
      <c r="C2" s="16">
        <v>45606</v>
      </c>
      <c r="D2" s="23" t="s">
        <v>46</v>
      </c>
      <c r="E2" s="17">
        <v>198</v>
      </c>
      <c r="F2" s="17">
        <v>197</v>
      </c>
      <c r="G2" s="17"/>
      <c r="H2" s="17"/>
      <c r="I2" s="17"/>
      <c r="J2" s="17"/>
      <c r="K2" s="18">
        <v>2</v>
      </c>
      <c r="L2" s="18">
        <v>395</v>
      </c>
      <c r="M2" s="19">
        <v>197.5</v>
      </c>
      <c r="N2" s="20">
        <v>2</v>
      </c>
      <c r="O2" s="21">
        <v>199.5</v>
      </c>
    </row>
    <row r="4" spans="1:17">
      <c r="K4" s="7">
        <f>SUM(K2:K3)</f>
        <v>2</v>
      </c>
      <c r="L4" s="7">
        <f>SUM(L2:L3)</f>
        <v>395</v>
      </c>
      <c r="M4" s="11">
        <f>SUM(L4/K4)</f>
        <v>197.5</v>
      </c>
      <c r="N4" s="7">
        <f>SUM(N2:N3)</f>
        <v>2</v>
      </c>
      <c r="O4" s="11">
        <f>SUM(M4+N4)</f>
        <v>199.5</v>
      </c>
    </row>
  </sheetData>
  <protectedRanges>
    <protectedRange algorithmName="SHA-512" hashValue="ON39YdpmFHfN9f47KpiRvqrKx0V9+erV1CNkpWzYhW/Qyc6aT8rEyCrvauWSYGZK2ia3o7vd3akF07acHAFpOA==" saltValue="yVW9XmDwTqEnmpSGai0KYg==" spinCount="100000" sqref="B2:C2" name="Range1_2"/>
    <protectedRange algorithmName="SHA-512" hashValue="ON39YdpmFHfN9f47KpiRvqrKx0V9+erV1CNkpWzYhW/Qyc6aT8rEyCrvauWSYGZK2ia3o7vd3akF07acHAFpOA==" saltValue="yVW9XmDwTqEnmpSGai0KYg==" spinCount="100000" sqref="H2:J2" name="Range1_3_1"/>
    <protectedRange algorithmName="SHA-512" hashValue="ON39YdpmFHfN9f47KpiRvqrKx0V9+erV1CNkpWzYhW/Qyc6aT8rEyCrvauWSYGZK2ia3o7vd3akF07acHAFpOA==" saltValue="yVW9XmDwTqEnmpSGai0KYg==" spinCount="100000" sqref="E2:G2" name="Range1_3_1_5"/>
  </protectedRanges>
  <dataValidations count="1">
    <dataValidation type="list" allowBlank="1" showInputMessage="1" showErrorMessage="1" sqref="B1" xr:uid="{C8CA5686-7308-4A53-843D-412C1EC92476}"/>
  </dataValidations>
  <hyperlinks>
    <hyperlink ref="Q1" location="'Virginia Adult Rankings 2024'!A1" display="Back to Ranking" xr:uid="{AC19792B-3635-47F8-A718-DDD01A5319E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67</vt:i4>
      </vt:variant>
    </vt:vector>
  </HeadingPairs>
  <TitlesOfParts>
    <vt:vector size="67" baseType="lpstr">
      <vt:lpstr>Virginia Adult Rankings 2024</vt:lpstr>
      <vt:lpstr>Adam Utzinger</vt:lpstr>
      <vt:lpstr>Albert Behling</vt:lpstr>
      <vt:lpstr>Bill Dooley</vt:lpstr>
      <vt:lpstr>Bill Shaver</vt:lpstr>
      <vt:lpstr>Billy Crawford</vt:lpstr>
      <vt:lpstr>Billy Miller</vt:lpstr>
      <vt:lpstr>Bob Barnhart</vt:lpstr>
      <vt:lpstr>Bob Harless</vt:lpstr>
      <vt:lpstr>Brian Gilliand</vt:lpstr>
      <vt:lpstr>Brian Hagerty</vt:lpstr>
      <vt:lpstr>Bruce Cameron</vt:lpstr>
      <vt:lpstr>Chuck Miller</vt:lpstr>
      <vt:lpstr>Chuck Morrell</vt:lpstr>
      <vt:lpstr>Claude Pennington</vt:lpstr>
      <vt:lpstr>Cody Dockery</vt:lpstr>
      <vt:lpstr>Craig Bailey</vt:lpstr>
      <vt:lpstr>Dale Cauthen</vt:lpstr>
      <vt:lpstr>Dale Taft</vt:lpstr>
      <vt:lpstr>Danny Sissom</vt:lpstr>
      <vt:lpstr>David Book</vt:lpstr>
      <vt:lpstr>David Jennings</vt:lpstr>
      <vt:lpstr>Don Kowalsky</vt:lpstr>
      <vt:lpstr>Drew Jackson</vt:lpstr>
      <vt:lpstr>Emily Frymier</vt:lpstr>
      <vt:lpstr>Evan Stapleton</vt:lpstr>
      <vt:lpstr>Gary Gallion</vt:lpstr>
      <vt:lpstr>George Atkins</vt:lpstr>
      <vt:lpstr>Greg George</vt:lpstr>
      <vt:lpstr>Greg Steen</vt:lpstr>
      <vt:lpstr>Howard Ary</vt:lpstr>
      <vt:lpstr>Jason Frymier</vt:lpstr>
      <vt:lpstr>Jason Pickens</vt:lpstr>
      <vt:lpstr>Jason Rasnake</vt:lpstr>
      <vt:lpstr>Jay Boyd</vt:lpstr>
      <vt:lpstr>Jeff Kite</vt:lpstr>
      <vt:lpstr>Jeff Rowe</vt:lpstr>
      <vt:lpstr>Jeremiah Mohr</vt:lpstr>
      <vt:lpstr>Jerry Graves</vt:lpstr>
      <vt:lpstr>Jim Parnell</vt:lpstr>
      <vt:lpstr>Joe Craig</vt:lpstr>
      <vt:lpstr>Joe Horner</vt:lpstr>
      <vt:lpstr>John Prince</vt:lpstr>
      <vt:lpstr>Jon Griffin</vt:lpstr>
      <vt:lpstr>Judy Gallion</vt:lpstr>
      <vt:lpstr>Kelly Marshall</vt:lpstr>
      <vt:lpstr>Ken Mix</vt:lpstr>
      <vt:lpstr>Kenny Jones</vt:lpstr>
      <vt:lpstr>Mary Webb</vt:lpstr>
      <vt:lpstr>Matthew Tignor</vt:lpstr>
      <vt:lpstr>Mike Rorer</vt:lpstr>
      <vt:lpstr>Mike Spence</vt:lpstr>
      <vt:lpstr>Ralph Van Horn</vt:lpstr>
      <vt:lpstr>Randy Brown</vt:lpstr>
      <vt:lpstr>Roger Beckner</vt:lpstr>
      <vt:lpstr>Russ Pope</vt:lpstr>
      <vt:lpstr>Rusty Little</vt:lpstr>
      <vt:lpstr>Shawn Hudson</vt:lpstr>
      <vt:lpstr>Stanley Canter</vt:lpstr>
      <vt:lpstr>Stephen Rorer</vt:lpstr>
      <vt:lpstr>Steve Colley</vt:lpstr>
      <vt:lpstr>Steve Larson</vt:lpstr>
      <vt:lpstr>Steve Pennington</vt:lpstr>
      <vt:lpstr>Tom Cole</vt:lpstr>
      <vt:lpstr>Tom Tignor</vt:lpstr>
      <vt:lpstr>Tony Rogers</vt:lpstr>
      <vt:lpstr>Travis Beasley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chacon</dc:creator>
  <cp:lastModifiedBy>Jerry Willeford</cp:lastModifiedBy>
  <dcterms:created xsi:type="dcterms:W3CDTF">2020-01-30T01:18:37Z</dcterms:created>
  <dcterms:modified xsi:type="dcterms:W3CDTF">2024-12-22T00:10:36Z</dcterms:modified>
</cp:coreProperties>
</file>