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ABRA 2024 State Match Info\National Rankings\"/>
    </mc:Choice>
  </mc:AlternateContent>
  <xr:revisionPtr revIDLastSave="0" documentId="8_{3EF31D58-B0F9-4FAC-94AF-D01E8EF46236}" xr6:coauthVersionLast="47" xr6:coauthVersionMax="47" xr10:uidLastSave="{00000000-0000-0000-0000-000000000000}"/>
  <bookViews>
    <workbookView xWindow="28680" yWindow="360" windowWidth="25440" windowHeight="15270" xr2:uid="{A35FAFAA-3A44-445C-BAAA-3002DD1ECE94}"/>
  </bookViews>
  <sheets>
    <sheet name="National Rankings" sheetId="1" r:id="rId1"/>
    <sheet name="Aaron Reed" sheetId="340" r:id="rId2"/>
    <sheet name="Alan Weil" sheetId="364" r:id="rId3"/>
    <sheet name="Brandon Dubois" sheetId="326" r:id="rId4"/>
    <sheet name="Benji Matoy" sheetId="325" r:id="rId5"/>
    <sheet name="Bobby Young" sheetId="361" r:id="rId6"/>
    <sheet name="Brady Penton" sheetId="320" r:id="rId7"/>
    <sheet name="Brian Vincent" sheetId="327" r:id="rId8"/>
    <sheet name="Carolyn Wilson" sheetId="218" r:id="rId9"/>
    <sheet name="Chance Heath" sheetId="339" r:id="rId10"/>
    <sheet name="Charlie Sinatra" sheetId="341" r:id="rId11"/>
    <sheet name="Chris Bissette" sheetId="314" r:id="rId12"/>
    <sheet name="Chris Bradley" sheetId="224" r:id="rId13"/>
    <sheet name="Chuck Miller" sheetId="255" r:id="rId14"/>
    <sheet name="Cody Dockery" sheetId="331" r:id="rId15"/>
    <sheet name="Dale Cauthen" sheetId="332" r:id="rId16"/>
    <sheet name="Darren Krumwiede" sheetId="313" r:id="rId17"/>
    <sheet name="Debbie Penton" sheetId="350" r:id="rId18"/>
    <sheet name="Denise Petty" sheetId="357" r:id="rId19"/>
    <sheet name="Doug Gates" sheetId="344" r:id="rId20"/>
    <sheet name="Dustin Fugate" sheetId="342" r:id="rId21"/>
    <sheet name="Ernie Converse" sheetId="318" r:id="rId22"/>
    <sheet name="Frank Breland" sheetId="351" r:id="rId23"/>
    <sheet name="Gary Hicks" sheetId="336" r:id="rId24"/>
    <sheet name="Howard Wilson" sheetId="216" r:id="rId25"/>
    <sheet name="James Braddy" sheetId="321" r:id="rId26"/>
    <sheet name="Jamie Penton" sheetId="337" r:id="rId27"/>
    <sheet name="Jeff Lloyd" sheetId="345" r:id="rId28"/>
    <sheet name="Jeff Walley" sheetId="358" r:id="rId29"/>
    <sheet name="Jeremy Petty" sheetId="346" r:id="rId30"/>
    <sheet name="Jerry Shelton" sheetId="315" r:id="rId31"/>
    <sheet name="Jerry Willeford" sheetId="295" r:id="rId32"/>
    <sheet name="Jim Clarke" sheetId="352" r:id="rId33"/>
    <sheet name="Jim Horner" sheetId="333" r:id="rId34"/>
    <sheet name="John Laseter" sheetId="359" r:id="rId35"/>
    <sheet name="John Mahom" sheetId="334" r:id="rId36"/>
    <sheet name="Juan Trevino" sheetId="328" r:id="rId37"/>
    <sheet name="Jud Denniston" sheetId="329" r:id="rId38"/>
    <sheet name="Keith Vicars" sheetId="343" r:id="rId39"/>
    <sheet name="Ken Osmond" sheetId="265" r:id="rId40"/>
    <sheet name="Ken Patton" sheetId="316" r:id="rId41"/>
    <sheet name="Kevin McCullough" sheetId="354" r:id="rId42"/>
    <sheet name="Marcom Majors" sheetId="317" r:id="rId43"/>
    <sheet name="Mark Zachman" sheetId="322" r:id="rId44"/>
    <sheet name="Melisa Allen" sheetId="348" r:id="rId45"/>
    <sheet name="Mike Rorer" sheetId="335" r:id="rId46"/>
    <sheet name="Mike Urbas" sheetId="360" r:id="rId47"/>
    <sheet name="Philip Beekley" sheetId="349" r:id="rId48"/>
    <sheet name="Richard Byrd" sheetId="319" r:id="rId49"/>
    <sheet name="Ricky Finch" sheetId="311" r:id="rId50"/>
    <sheet name="Robert Benoit II" sheetId="330" r:id="rId51"/>
    <sheet name="Ronald Herring" sheetId="262" r:id="rId52"/>
    <sheet name="Ross Reasor" sheetId="347" r:id="rId53"/>
    <sheet name="Scott Jackson" sheetId="353" r:id="rId54"/>
    <sheet name="Shawn Hudson" sheetId="355" r:id="rId55"/>
    <sheet name="Stacy Snider" sheetId="338" r:id="rId56"/>
    <sheet name="Stan Fleming" sheetId="356" r:id="rId57"/>
    <sheet name="Steve Gillam" sheetId="230" r:id="rId58"/>
    <sheet name="Tony Carruth" sheetId="162" r:id="rId59"/>
    <sheet name="Traci Benoit" sheetId="363" r:id="rId60"/>
    <sheet name="Trent Cochran" sheetId="323" r:id="rId61"/>
    <sheet name="Tyler Thorton" sheetId="362" r:id="rId62"/>
    <sheet name="Wade Lynn" sheetId="324" r:id="rId63"/>
  </sheets>
  <externalReferences>
    <externalReference r:id="rId64"/>
  </externalReferences>
  <definedNames>
    <definedName name="_xlnm._FilterDatabase" localSheetId="0" hidden="1">'National Rankings'!#REF!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6" i="1" l="1"/>
  <c r="E66" i="1"/>
  <c r="D66" i="1"/>
  <c r="N4" i="364"/>
  <c r="L4" i="364"/>
  <c r="M4" i="364" s="1"/>
  <c r="O4" i="364" s="1"/>
  <c r="K4" i="364"/>
  <c r="F46" i="1"/>
  <c r="E46" i="1"/>
  <c r="D46" i="1"/>
  <c r="N4" i="363"/>
  <c r="M4" i="363"/>
  <c r="O4" i="363" s="1"/>
  <c r="L4" i="363"/>
  <c r="K4" i="363"/>
  <c r="N6" i="362"/>
  <c r="L6" i="362"/>
  <c r="M6" i="362" s="1"/>
  <c r="O6" i="362" s="1"/>
  <c r="K6" i="362"/>
  <c r="D35" i="1" s="1"/>
  <c r="D36" i="1"/>
  <c r="N6" i="361"/>
  <c r="L6" i="361"/>
  <c r="M6" i="361" s="1"/>
  <c r="O6" i="361" s="1"/>
  <c r="K6" i="361"/>
  <c r="F27" i="1"/>
  <c r="E27" i="1"/>
  <c r="D27" i="1"/>
  <c r="N47" i="320"/>
  <c r="E36" i="1" l="1"/>
  <c r="F36" i="1"/>
  <c r="E35" i="1"/>
  <c r="F35" i="1"/>
  <c r="F65" i="1"/>
  <c r="E65" i="1"/>
  <c r="F39" i="1"/>
  <c r="E39" i="1"/>
  <c r="D65" i="1"/>
  <c r="N4" i="360"/>
  <c r="L4" i="360"/>
  <c r="K4" i="360"/>
  <c r="D39" i="1"/>
  <c r="N4" i="359"/>
  <c r="M4" i="359"/>
  <c r="O4" i="359" s="1"/>
  <c r="L4" i="359"/>
  <c r="K4" i="359"/>
  <c r="F44" i="1"/>
  <c r="E44" i="1"/>
  <c r="D44" i="1"/>
  <c r="N4" i="358"/>
  <c r="L4" i="358"/>
  <c r="M4" i="358" s="1"/>
  <c r="O4" i="358" s="1"/>
  <c r="K4" i="358"/>
  <c r="F50" i="1"/>
  <c r="E50" i="1"/>
  <c r="D50" i="1"/>
  <c r="N4" i="357"/>
  <c r="L4" i="357"/>
  <c r="K4" i="357"/>
  <c r="F33" i="1"/>
  <c r="E33" i="1"/>
  <c r="D33" i="1"/>
  <c r="F38" i="1"/>
  <c r="E38" i="1"/>
  <c r="F41" i="1"/>
  <c r="E41" i="1"/>
  <c r="D38" i="1"/>
  <c r="N5" i="356"/>
  <c r="L5" i="356"/>
  <c r="M5" i="356" s="1"/>
  <c r="O5" i="356" s="1"/>
  <c r="K5" i="356"/>
  <c r="D41" i="1"/>
  <c r="N4" i="355"/>
  <c r="L4" i="355"/>
  <c r="M4" i="355" s="1"/>
  <c r="O4" i="355" s="1"/>
  <c r="K4" i="355"/>
  <c r="D29" i="1"/>
  <c r="N6" i="354"/>
  <c r="L6" i="354"/>
  <c r="M6" i="354" s="1"/>
  <c r="F37" i="1" s="1"/>
  <c r="K6" i="354"/>
  <c r="D37" i="1" s="1"/>
  <c r="F47" i="1"/>
  <c r="E47" i="1"/>
  <c r="D47" i="1"/>
  <c r="N4" i="353"/>
  <c r="L4" i="353"/>
  <c r="K4" i="353"/>
  <c r="F63" i="1"/>
  <c r="E63" i="1"/>
  <c r="D63" i="1"/>
  <c r="N4" i="352"/>
  <c r="L4" i="352"/>
  <c r="M4" i="352" s="1"/>
  <c r="O4" i="352" s="1"/>
  <c r="K4" i="352"/>
  <c r="N11" i="351"/>
  <c r="L11" i="351"/>
  <c r="K11" i="351"/>
  <c r="D16" i="1" s="1"/>
  <c r="F52" i="1"/>
  <c r="E52" i="1"/>
  <c r="D52" i="1"/>
  <c r="N4" i="350"/>
  <c r="M4" i="350"/>
  <c r="O4" i="350" s="1"/>
  <c r="L4" i="350"/>
  <c r="K4" i="350"/>
  <c r="O6" i="335"/>
  <c r="E55" i="1"/>
  <c r="F40" i="1"/>
  <c r="E40" i="1"/>
  <c r="D55" i="1"/>
  <c r="N6" i="349"/>
  <c r="L6" i="349"/>
  <c r="K6" i="349"/>
  <c r="D40" i="1"/>
  <c r="N4" i="348"/>
  <c r="L4" i="348"/>
  <c r="K4" i="348"/>
  <c r="O5" i="335"/>
  <c r="F68" i="1"/>
  <c r="E68" i="1"/>
  <c r="D68" i="1"/>
  <c r="N4" i="347"/>
  <c r="L4" i="347"/>
  <c r="M4" i="347" s="1"/>
  <c r="O4" i="347" s="1"/>
  <c r="K4" i="347"/>
  <c r="N7" i="346"/>
  <c r="L7" i="346"/>
  <c r="E54" i="1" s="1"/>
  <c r="K7" i="346"/>
  <c r="D54" i="1" s="1"/>
  <c r="N10" i="345"/>
  <c r="L10" i="345"/>
  <c r="E12" i="1" s="1"/>
  <c r="K10" i="345"/>
  <c r="D12" i="1" s="1"/>
  <c r="N11" i="344"/>
  <c r="L11" i="344"/>
  <c r="M11" i="344" s="1"/>
  <c r="F9" i="1" s="1"/>
  <c r="K11" i="344"/>
  <c r="D9" i="1" s="1"/>
  <c r="F48" i="1"/>
  <c r="E48" i="1"/>
  <c r="N9" i="343"/>
  <c r="L9" i="343"/>
  <c r="E14" i="1" s="1"/>
  <c r="K9" i="343"/>
  <c r="D14" i="1" s="1"/>
  <c r="N6" i="342"/>
  <c r="L6" i="342"/>
  <c r="E60" i="1" s="1"/>
  <c r="K6" i="342"/>
  <c r="D60" i="1" s="1"/>
  <c r="N9" i="341"/>
  <c r="L9" i="341"/>
  <c r="K9" i="341"/>
  <c r="D17" i="1" s="1"/>
  <c r="D48" i="1"/>
  <c r="N4" i="340"/>
  <c r="L4" i="340"/>
  <c r="K4" i="340"/>
  <c r="N8" i="339"/>
  <c r="L8" i="339"/>
  <c r="M8" i="339" s="1"/>
  <c r="O8" i="339" s="1"/>
  <c r="K8" i="339"/>
  <c r="D62" i="1" s="1"/>
  <c r="N5" i="338"/>
  <c r="L5" i="338"/>
  <c r="E51" i="1" s="1"/>
  <c r="K5" i="338"/>
  <c r="D51" i="1" s="1"/>
  <c r="N14" i="337"/>
  <c r="L14" i="337"/>
  <c r="E11" i="1" s="1"/>
  <c r="K14" i="337"/>
  <c r="D11" i="1" s="1"/>
  <c r="N27" i="336"/>
  <c r="L27" i="336"/>
  <c r="E31" i="1" s="1"/>
  <c r="K27" i="336"/>
  <c r="D31" i="1" s="1"/>
  <c r="F59" i="1"/>
  <c r="E59" i="1"/>
  <c r="F61" i="1"/>
  <c r="E61" i="1"/>
  <c r="E43" i="1"/>
  <c r="N9" i="335"/>
  <c r="L9" i="335"/>
  <c r="K9" i="335"/>
  <c r="D59" i="1"/>
  <c r="N4" i="334"/>
  <c r="L4" i="334"/>
  <c r="M4" i="334" s="1"/>
  <c r="O4" i="334" s="1"/>
  <c r="K4" i="334"/>
  <c r="D61" i="1"/>
  <c r="N4" i="333"/>
  <c r="L4" i="333"/>
  <c r="M4" i="333" s="1"/>
  <c r="O4" i="333" s="1"/>
  <c r="K4" i="333"/>
  <c r="D43" i="1"/>
  <c r="N5" i="332"/>
  <c r="L5" i="332"/>
  <c r="K5" i="332"/>
  <c r="D42" i="1"/>
  <c r="N7" i="331"/>
  <c r="L7" i="331"/>
  <c r="E42" i="1" s="1"/>
  <c r="K7" i="331"/>
  <c r="F45" i="1"/>
  <c r="E45" i="1"/>
  <c r="F64" i="1"/>
  <c r="E64" i="1"/>
  <c r="F56" i="1"/>
  <c r="E56" i="1"/>
  <c r="N10" i="330"/>
  <c r="L10" i="330"/>
  <c r="E58" i="1" s="1"/>
  <c r="K10" i="330"/>
  <c r="D58" i="1" s="1"/>
  <c r="D45" i="1"/>
  <c r="N4" i="329"/>
  <c r="L4" i="329"/>
  <c r="M4" i="329" s="1"/>
  <c r="O4" i="329" s="1"/>
  <c r="K4" i="329"/>
  <c r="D64" i="1"/>
  <c r="N4" i="328"/>
  <c r="L4" i="328"/>
  <c r="K4" i="328"/>
  <c r="N10" i="327"/>
  <c r="L10" i="327"/>
  <c r="M10" i="327" s="1"/>
  <c r="O10" i="327" s="1"/>
  <c r="K10" i="327"/>
  <c r="D25" i="1" s="1"/>
  <c r="N4" i="326"/>
  <c r="L4" i="326"/>
  <c r="M4" i="326" s="1"/>
  <c r="F67" i="1" s="1"/>
  <c r="K4" i="326"/>
  <c r="D67" i="1" s="1"/>
  <c r="D56" i="1"/>
  <c r="N4" i="325"/>
  <c r="L4" i="325"/>
  <c r="K4" i="325"/>
  <c r="N10" i="324"/>
  <c r="L10" i="324"/>
  <c r="E32" i="1" s="1"/>
  <c r="K10" i="324"/>
  <c r="D32" i="1" s="1"/>
  <c r="L2" i="323"/>
  <c r="L24" i="323" s="1"/>
  <c r="K2" i="323"/>
  <c r="K24" i="323" s="1"/>
  <c r="D6" i="1" s="1"/>
  <c r="N24" i="323"/>
  <c r="N11" i="322"/>
  <c r="L11" i="322"/>
  <c r="M11" i="322" s="1"/>
  <c r="O11" i="322" s="1"/>
  <c r="K11" i="322"/>
  <c r="D22" i="1" s="1"/>
  <c r="N13" i="321"/>
  <c r="L13" i="321"/>
  <c r="E19" i="1" s="1"/>
  <c r="K13" i="321"/>
  <c r="D19" i="1" s="1"/>
  <c r="L2" i="320"/>
  <c r="L47" i="320" s="1"/>
  <c r="K2" i="320"/>
  <c r="AC27" i="320"/>
  <c r="F53" i="1"/>
  <c r="E53" i="1"/>
  <c r="D53" i="1"/>
  <c r="N4" i="319"/>
  <c r="L4" i="319"/>
  <c r="M4" i="319" s="1"/>
  <c r="O4" i="319" s="1"/>
  <c r="K4" i="319"/>
  <c r="N12" i="318"/>
  <c r="L12" i="318"/>
  <c r="E13" i="1" s="1"/>
  <c r="K12" i="318"/>
  <c r="D13" i="1" s="1"/>
  <c r="N8" i="317"/>
  <c r="L8" i="317"/>
  <c r="K8" i="317"/>
  <c r="N9" i="316"/>
  <c r="L9" i="316"/>
  <c r="E29" i="1" s="1"/>
  <c r="K9" i="316"/>
  <c r="N29" i="315"/>
  <c r="L29" i="315"/>
  <c r="E24" i="1" s="1"/>
  <c r="K29" i="315"/>
  <c r="D24" i="1" s="1"/>
  <c r="N11" i="314"/>
  <c r="L11" i="314"/>
  <c r="E23" i="1" s="1"/>
  <c r="K11" i="314"/>
  <c r="D23" i="1" s="1"/>
  <c r="N6" i="313"/>
  <c r="L6" i="313"/>
  <c r="E57" i="1" s="1"/>
  <c r="K6" i="313"/>
  <c r="D57" i="1" s="1"/>
  <c r="N13" i="311"/>
  <c r="L13" i="311"/>
  <c r="E30" i="1" s="1"/>
  <c r="K13" i="311"/>
  <c r="D30" i="1" s="1"/>
  <c r="M11" i="351" l="1"/>
  <c r="F16" i="1" s="1"/>
  <c r="E16" i="1"/>
  <c r="E25" i="1"/>
  <c r="E22" i="1"/>
  <c r="F25" i="1"/>
  <c r="E9" i="1"/>
  <c r="F22" i="1"/>
  <c r="E7" i="1"/>
  <c r="Z27" i="320"/>
  <c r="K47" i="320"/>
  <c r="D7" i="1" s="1"/>
  <c r="M4" i="360"/>
  <c r="O4" i="360" s="1"/>
  <c r="M4" i="357"/>
  <c r="O4" i="357" s="1"/>
  <c r="E37" i="1"/>
  <c r="O11" i="351"/>
  <c r="O6" i="354"/>
  <c r="O11" i="344"/>
  <c r="M9" i="341"/>
  <c r="F17" i="1" s="1"/>
  <c r="M4" i="353"/>
  <c r="O4" i="353" s="1"/>
  <c r="M7" i="346"/>
  <c r="M6" i="349"/>
  <c r="M4" i="348"/>
  <c r="O4" i="348" s="1"/>
  <c r="E17" i="1"/>
  <c r="M8" i="317"/>
  <c r="E62" i="1"/>
  <c r="F62" i="1"/>
  <c r="M10" i="345"/>
  <c r="F12" i="1" s="1"/>
  <c r="M9" i="335"/>
  <c r="M9" i="343"/>
  <c r="M6" i="342"/>
  <c r="M4" i="340"/>
  <c r="O4" i="340" s="1"/>
  <c r="E67" i="1"/>
  <c r="M10" i="330"/>
  <c r="M27" i="336"/>
  <c r="F31" i="1" s="1"/>
  <c r="M5" i="338"/>
  <c r="M14" i="337"/>
  <c r="M24" i="323"/>
  <c r="M2" i="323"/>
  <c r="O2" i="323" s="1"/>
  <c r="E6" i="1"/>
  <c r="M29" i="315"/>
  <c r="M2" i="320"/>
  <c r="O2" i="320" s="1"/>
  <c r="M5" i="332"/>
  <c r="M7" i="331"/>
  <c r="M4" i="328"/>
  <c r="O4" i="328" s="1"/>
  <c r="O4" i="326"/>
  <c r="M4" i="325"/>
  <c r="O4" i="325" s="1"/>
  <c r="M9" i="316"/>
  <c r="F29" i="1" s="1"/>
  <c r="M10" i="324"/>
  <c r="F32" i="1" s="1"/>
  <c r="M13" i="321"/>
  <c r="AA27" i="320"/>
  <c r="M12" i="318"/>
  <c r="F13" i="1" s="1"/>
  <c r="M11" i="314"/>
  <c r="F23" i="1" s="1"/>
  <c r="M6" i="313"/>
  <c r="M13" i="311"/>
  <c r="F30" i="1" s="1"/>
  <c r="N54" i="295"/>
  <c r="L54" i="295"/>
  <c r="E20" i="1" s="1"/>
  <c r="K54" i="295"/>
  <c r="D20" i="1" s="1"/>
  <c r="N18" i="265"/>
  <c r="L18" i="265"/>
  <c r="K18" i="265"/>
  <c r="D26" i="1" s="1"/>
  <c r="N31" i="262"/>
  <c r="L31" i="262"/>
  <c r="E18" i="1" s="1"/>
  <c r="K31" i="262"/>
  <c r="D18" i="1" s="1"/>
  <c r="N38" i="255"/>
  <c r="L38" i="255"/>
  <c r="E8" i="1" s="1"/>
  <c r="K38" i="255"/>
  <c r="D8" i="1" s="1"/>
  <c r="N15" i="218"/>
  <c r="L15" i="218"/>
  <c r="E28" i="1" s="1"/>
  <c r="K15" i="218"/>
  <c r="D28" i="1" s="1"/>
  <c r="N70" i="230"/>
  <c r="L70" i="230"/>
  <c r="E15" i="1" s="1"/>
  <c r="K70" i="230"/>
  <c r="D15" i="1" s="1"/>
  <c r="N36" i="224"/>
  <c r="L36" i="224"/>
  <c r="E10" i="1" s="1"/>
  <c r="K36" i="224"/>
  <c r="D10" i="1" s="1"/>
  <c r="N36" i="216"/>
  <c r="L36" i="216"/>
  <c r="E21" i="1" s="1"/>
  <c r="K36" i="216"/>
  <c r="D21" i="1" s="1"/>
  <c r="N7" i="162"/>
  <c r="L7" i="162"/>
  <c r="E49" i="1" s="1"/>
  <c r="K7" i="162"/>
  <c r="D49" i="1" s="1"/>
  <c r="M47" i="320" l="1"/>
  <c r="O9" i="341"/>
  <c r="O5" i="332"/>
  <c r="F43" i="1"/>
  <c r="O6" i="349"/>
  <c r="F55" i="1"/>
  <c r="O7" i="346"/>
  <c r="F54" i="1"/>
  <c r="O9" i="343"/>
  <c r="F14" i="1"/>
  <c r="O10" i="345"/>
  <c r="O8" i="317"/>
  <c r="O29" i="315"/>
  <c r="F24" i="1"/>
  <c r="O6" i="342"/>
  <c r="F60" i="1"/>
  <c r="O5" i="338"/>
  <c r="F51" i="1"/>
  <c r="O9" i="335"/>
  <c r="O7" i="331"/>
  <c r="F42" i="1"/>
  <c r="O14" i="337"/>
  <c r="F11" i="1"/>
  <c r="O10" i="330"/>
  <c r="F58" i="1"/>
  <c r="O27" i="336"/>
  <c r="O11" i="314"/>
  <c r="O10" i="324"/>
  <c r="O24" i="323"/>
  <c r="F6" i="1"/>
  <c r="M18" i="265"/>
  <c r="F26" i="1" s="1"/>
  <c r="E26" i="1"/>
  <c r="AB27" i="320"/>
  <c r="O12" i="318"/>
  <c r="O9" i="316"/>
  <c r="O13" i="321"/>
  <c r="F19" i="1"/>
  <c r="O6" i="313"/>
  <c r="F57" i="1"/>
  <c r="O13" i="311"/>
  <c r="M54" i="295"/>
  <c r="F20" i="1" s="1"/>
  <c r="M31" i="262"/>
  <c r="F18" i="1" s="1"/>
  <c r="M38" i="255"/>
  <c r="F8" i="1" s="1"/>
  <c r="M70" i="230"/>
  <c r="F15" i="1" s="1"/>
  <c r="M36" i="224"/>
  <c r="F10" i="1" s="1"/>
  <c r="M15" i="218"/>
  <c r="F28" i="1" s="1"/>
  <c r="M36" i="216"/>
  <c r="F21" i="1" s="1"/>
  <c r="M7" i="162"/>
  <c r="F49" i="1" s="1"/>
  <c r="O47" i="320" l="1"/>
  <c r="F7" i="1"/>
  <c r="O18" i="265"/>
  <c r="AD27" i="320"/>
  <c r="O54" i="295"/>
  <c r="O31" i="262"/>
  <c r="O38" i="255"/>
  <c r="O70" i="230"/>
  <c r="O36" i="224"/>
  <c r="O36" i="216"/>
  <c r="O15" i="218"/>
  <c r="O7" i="162"/>
</calcChain>
</file>

<file path=xl/sharedStrings.xml><?xml version="1.0" encoding="utf-8"?>
<sst xmlns="http://schemas.openxmlformats.org/spreadsheetml/2006/main" count="2871" uniqueCount="119">
  <si>
    <t>Rank</t>
  </si>
  <si>
    <t>Class</t>
  </si>
  <si>
    <t>Competitor</t>
  </si>
  <si>
    <t>Date</t>
  </si>
  <si>
    <t>Range Location</t>
  </si>
  <si>
    <t>TGT      1</t>
  </si>
  <si>
    <t>TGT     2</t>
  </si>
  <si>
    <t>TGT     3</t>
  </si>
  <si>
    <t>TGT     4</t>
  </si>
  <si>
    <t>TGT     5</t>
  </si>
  <si>
    <t>TGT     6</t>
  </si>
  <si>
    <t># of Targets</t>
  </si>
  <si>
    <t>TGT Total</t>
  </si>
  <si>
    <t>AGG</t>
  </si>
  <si>
    <t>Points</t>
  </si>
  <si>
    <t>AGG + Points</t>
  </si>
  <si>
    <t>Target Total</t>
  </si>
  <si>
    <t>Agg</t>
  </si>
  <si>
    <t># Of Targets</t>
  </si>
  <si>
    <t>Back to Ranking</t>
  </si>
  <si>
    <t>Factory</t>
  </si>
  <si>
    <t>San Angelo, TX</t>
  </si>
  <si>
    <t>Tony Carruth</t>
  </si>
  <si>
    <t>Howard Wilson</t>
  </si>
  <si>
    <t>Carolyn Wilson</t>
  </si>
  <si>
    <t xml:space="preserve">Factory </t>
  </si>
  <si>
    <t>Jackson, KY</t>
  </si>
  <si>
    <t>Chris Bradley</t>
  </si>
  <si>
    <t>Steve Gillam</t>
  </si>
  <si>
    <t>Chuck Miller</t>
  </si>
  <si>
    <t>Ken Osmond</t>
  </si>
  <si>
    <t>Ricky Finch</t>
  </si>
  <si>
    <t>Darren Krumwiede</t>
  </si>
  <si>
    <t>Jerry Willeford</t>
  </si>
  <si>
    <t>Ronald Herring</t>
  </si>
  <si>
    <t>ABRA National Factory Rankings 2024</t>
  </si>
  <si>
    <t>Chris Bissette</t>
  </si>
  <si>
    <t>Jerry Shelton</t>
  </si>
  <si>
    <t>Ken Patton</t>
  </si>
  <si>
    <t>Marcom Majors</t>
  </si>
  <si>
    <t>Ernie Converse</t>
  </si>
  <si>
    <t>Richard Byrd</t>
  </si>
  <si>
    <t>Belton, SC</t>
  </si>
  <si>
    <t>Laurel, MS</t>
  </si>
  <si>
    <t>Brady Penton</t>
  </si>
  <si>
    <t>James Braddy</t>
  </si>
  <si>
    <t>Mark Zachman</t>
  </si>
  <si>
    <t>Trent Cochran</t>
  </si>
  <si>
    <t>Boerne, TX</t>
  </si>
  <si>
    <t>Wade Lynn</t>
  </si>
  <si>
    <t>Puryear, TN</t>
  </si>
  <si>
    <t>Madisonville, TN</t>
  </si>
  <si>
    <t>Wilmore,KY</t>
  </si>
  <si>
    <t>Benji Matoy</t>
  </si>
  <si>
    <t>Brandon Dubois</t>
  </si>
  <si>
    <t>Brian Vincent</t>
  </si>
  <si>
    <t>Juan Trevino</t>
  </si>
  <si>
    <t>Jud Denniston</t>
  </si>
  <si>
    <t>Robert Benoit II</t>
  </si>
  <si>
    <t>Iowa, LA</t>
  </si>
  <si>
    <t>Edinburg, TX</t>
  </si>
  <si>
    <t>Somerset, KY</t>
  </si>
  <si>
    <t>Cody Dockery</t>
  </si>
  <si>
    <t>Dale Cauthen</t>
  </si>
  <si>
    <t>Jim Horner</t>
  </si>
  <si>
    <t>John Mahom</t>
  </si>
  <si>
    <t>Mike Rorer</t>
  </si>
  <si>
    <t>Bristol,VA</t>
  </si>
  <si>
    <t>Brushy Mtn,  VA</t>
  </si>
  <si>
    <t>Gary Hicks</t>
  </si>
  <si>
    <t>Jamie Penton</t>
  </si>
  <si>
    <t>Stacy Snider</t>
  </si>
  <si>
    <t>Elberton, GA #2</t>
  </si>
  <si>
    <t>Chris Bissett</t>
  </si>
  <si>
    <t>Butler, KY</t>
  </si>
  <si>
    <t>Chance Heath</t>
  </si>
  <si>
    <t>Mt. Sterling, KY</t>
  </si>
  <si>
    <t>Aaron Reed</t>
  </si>
  <si>
    <t>Charlie Sinatra</t>
  </si>
  <si>
    <t>Dustin Fugate</t>
  </si>
  <si>
    <t>Keith Vicars</t>
  </si>
  <si>
    <t>Ashtabula, OH</t>
  </si>
  <si>
    <t>Biloxi, MS</t>
  </si>
  <si>
    <t>BrushyMtn,VA</t>
  </si>
  <si>
    <t>BrushyMtn, Va</t>
  </si>
  <si>
    <t>Elberton, GA</t>
  </si>
  <si>
    <t>Doug Gates</t>
  </si>
  <si>
    <t>Jeff Lloyd</t>
  </si>
  <si>
    <t>Jeremy Petty</t>
  </si>
  <si>
    <t>Windber,PA</t>
  </si>
  <si>
    <t>Beaumont, MS</t>
  </si>
  <si>
    <t>Ross Reasor</t>
  </si>
  <si>
    <t>South Fork,PA</t>
  </si>
  <si>
    <t>6/1/224</t>
  </si>
  <si>
    <t>Melisa Allen</t>
  </si>
  <si>
    <t>Philip Beekley</t>
  </si>
  <si>
    <t>Debbie Penton</t>
  </si>
  <si>
    <t>06\22\24</t>
  </si>
  <si>
    <t>Jim Clarke</t>
  </si>
  <si>
    <t>Scott Jackson</t>
  </si>
  <si>
    <t>Steve Gilliam</t>
  </si>
  <si>
    <t>07\19\24</t>
  </si>
  <si>
    <t>Kevin McCullough</t>
  </si>
  <si>
    <t>Frank Breland</t>
  </si>
  <si>
    <t>Shawn Hudson</t>
  </si>
  <si>
    <t>Stan Fleming</t>
  </si>
  <si>
    <t>BrushyMtn, VA</t>
  </si>
  <si>
    <t>Denise Petty</t>
  </si>
  <si>
    <t>Jeff Walley</t>
  </si>
  <si>
    <t>John Laseter</t>
  </si>
  <si>
    <t>Mike Urbas</t>
  </si>
  <si>
    <t>9\20\24</t>
  </si>
  <si>
    <t>09\27\24</t>
  </si>
  <si>
    <t>Bobby Young</t>
  </si>
  <si>
    <t>Tyler Thorton</t>
  </si>
  <si>
    <t>Traci Benoit</t>
  </si>
  <si>
    <t>Beaumont,Ms</t>
  </si>
  <si>
    <t>Alan Weil</t>
  </si>
  <si>
    <t>National Aggregate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</si>
</sst>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1"/>
      <name val="Arial"/>
      <family val="2"/>
    </font>
    <font>
      <b/>
      <u/>
      <sz val="11"/>
      <name val="Arial"/>
      <family val="2"/>
    </font>
    <font>
      <b/>
      <sz val="10"/>
      <color rgb="FFFF0000"/>
      <name val="Arial"/>
      <family val="2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4">
    <xf numFmtId="0" fontId="0" fillId="0" borderId="0" xfId="0"/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 wrapText="1" shrinkToFit="1"/>
    </xf>
    <xf numFmtId="0" fontId="4" fillId="0" borderId="1" xfId="0" applyFont="1" applyBorder="1" applyAlignment="1" applyProtection="1">
      <alignment horizontal="center"/>
      <protection locked="0"/>
    </xf>
    <xf numFmtId="14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1" fontId="4" fillId="0" borderId="1" xfId="0" applyNumberFormat="1" applyFont="1" applyBorder="1" applyAlignment="1" applyProtection="1">
      <alignment horizontal="center"/>
      <protection locked="0"/>
    </xf>
    <xf numFmtId="2" fontId="1" fillId="2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1" fontId="4" fillId="0" borderId="1" xfId="0" applyNumberFormat="1" applyFont="1" applyBorder="1" applyAlignment="1" applyProtection="1">
      <alignment horizontal="center" wrapText="1"/>
      <protection hidden="1"/>
    </xf>
    <xf numFmtId="2" fontId="4" fillId="0" borderId="1" xfId="0" applyNumberFormat="1" applyFont="1" applyBorder="1" applyAlignment="1" applyProtection="1">
      <alignment horizontal="center"/>
      <protection hidden="1"/>
    </xf>
    <xf numFmtId="1" fontId="4" fillId="0" borderId="1" xfId="0" applyNumberFormat="1" applyFont="1" applyBorder="1" applyAlignment="1" applyProtection="1">
      <alignment horizontal="center"/>
      <protection hidden="1"/>
    </xf>
    <xf numFmtId="2" fontId="4" fillId="0" borderId="1" xfId="0" applyNumberFormat="1" applyFont="1" applyBorder="1" applyAlignment="1" applyProtection="1">
      <alignment horizontal="center" wrapText="1"/>
      <protection hidden="1"/>
    </xf>
    <xf numFmtId="0" fontId="3" fillId="0" borderId="0" xfId="1" applyFill="1"/>
    <xf numFmtId="0" fontId="5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 wrapText="1" shrinkToFit="1"/>
    </xf>
    <xf numFmtId="14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 applyProtection="1">
      <alignment horizontal="center"/>
      <protection locked="0"/>
    </xf>
    <xf numFmtId="1" fontId="4" fillId="0" borderId="0" xfId="0" applyNumberFormat="1" applyFont="1" applyAlignment="1" applyProtection="1">
      <alignment horizontal="center" wrapText="1"/>
      <protection hidden="1"/>
    </xf>
    <xf numFmtId="2" fontId="4" fillId="0" borderId="0" xfId="0" applyNumberFormat="1" applyFont="1" applyAlignment="1" applyProtection="1">
      <alignment horizontal="center"/>
      <protection hidden="1"/>
    </xf>
    <xf numFmtId="1" fontId="4" fillId="0" borderId="0" xfId="0" applyNumberFormat="1" applyFont="1" applyAlignment="1" applyProtection="1">
      <alignment horizontal="center"/>
      <protection hidden="1"/>
    </xf>
    <xf numFmtId="2" fontId="4" fillId="0" borderId="0" xfId="0" applyNumberFormat="1" applyFont="1" applyAlignment="1" applyProtection="1">
      <alignment horizontal="center" wrapText="1"/>
      <protection hidden="1"/>
    </xf>
    <xf numFmtId="2" fontId="2" fillId="0" borderId="0" xfId="0" applyNumberFormat="1" applyFont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8" fillId="0" borderId="0" xfId="1" applyFont="1" applyFill="1" applyBorder="1" applyAlignment="1" applyProtection="1">
      <alignment horizontal="center"/>
      <protection locked="0"/>
    </xf>
    <xf numFmtId="0" fontId="8" fillId="0" borderId="0" xfId="1" applyFont="1" applyFill="1" applyAlignment="1">
      <alignment horizontal="center"/>
    </xf>
    <xf numFmtId="0" fontId="8" fillId="0" borderId="0" xfId="1" applyFont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14" fontId="4" fillId="3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wrapText="1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 wrapText="1"/>
      <protection hidden="1"/>
    </xf>
    <xf numFmtId="2" fontId="4" fillId="3" borderId="1" xfId="0" applyNumberFormat="1" applyFont="1" applyFill="1" applyBorder="1" applyAlignment="1" applyProtection="1">
      <alignment horizontal="center"/>
      <protection hidden="1"/>
    </xf>
    <xf numFmtId="1" fontId="4" fillId="3" borderId="1" xfId="0" applyNumberFormat="1" applyFont="1" applyFill="1" applyBorder="1" applyAlignment="1" applyProtection="1">
      <alignment horizontal="center"/>
      <protection hidden="1"/>
    </xf>
    <xf numFmtId="2" fontId="4" fillId="3" borderId="1" xfId="0" applyNumberFormat="1" applyFont="1" applyFill="1" applyBorder="1" applyAlignment="1" applyProtection="1">
      <alignment horizontal="center" wrapText="1"/>
      <protection hidden="1"/>
    </xf>
    <xf numFmtId="1" fontId="9" fillId="0" borderId="0" xfId="0" applyNumberFormat="1" applyFont="1" applyAlignment="1" applyProtection="1">
      <alignment horizontal="center"/>
      <protection locked="0"/>
    </xf>
    <xf numFmtId="1" fontId="9" fillId="0" borderId="1" xfId="0" applyNumberFormat="1" applyFont="1" applyBorder="1" applyAlignment="1" applyProtection="1">
      <alignment horizontal="center"/>
      <protection locked="0"/>
    </xf>
    <xf numFmtId="0" fontId="5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2" fontId="7" fillId="4" borderId="0" xfId="0" applyNumberFormat="1" applyFont="1" applyFill="1" applyAlignment="1">
      <alignment horizontal="center"/>
    </xf>
    <xf numFmtId="0" fontId="4" fillId="3" borderId="1" xfId="0" applyFont="1" applyFill="1" applyBorder="1" applyAlignment="1">
      <alignment horizontal="center" wrapText="1" shrinkToFi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8" fillId="4" borderId="0" xfId="1" applyFont="1" applyFill="1" applyAlignment="1">
      <alignment horizontal="center"/>
    </xf>
    <xf numFmtId="0" fontId="4" fillId="0" borderId="2" xfId="0" applyFont="1" applyBorder="1" applyAlignment="1">
      <alignment horizontal="center" wrapText="1" shrinkToFit="1"/>
    </xf>
    <xf numFmtId="0" fontId="4" fillId="0" borderId="2" xfId="0" applyFont="1" applyBorder="1" applyAlignment="1" applyProtection="1">
      <alignment horizontal="center"/>
      <protection locked="0"/>
    </xf>
    <xf numFmtId="14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 wrapText="1"/>
    </xf>
    <xf numFmtId="1" fontId="9" fillId="0" borderId="2" xfId="0" applyNumberFormat="1" applyFont="1" applyBorder="1" applyAlignment="1" applyProtection="1">
      <alignment horizontal="center"/>
      <protection locked="0"/>
    </xf>
    <xf numFmtId="1" fontId="4" fillId="0" borderId="2" xfId="0" applyNumberFormat="1" applyFont="1" applyBorder="1" applyAlignment="1" applyProtection="1">
      <alignment horizontal="center"/>
      <protection locked="0"/>
    </xf>
    <xf numFmtId="1" fontId="4" fillId="0" borderId="2" xfId="0" applyNumberFormat="1" applyFont="1" applyBorder="1" applyAlignment="1" applyProtection="1">
      <alignment horizontal="center" wrapText="1"/>
      <protection hidden="1"/>
    </xf>
    <xf numFmtId="2" fontId="4" fillId="0" borderId="2" xfId="0" applyNumberFormat="1" applyFont="1" applyBorder="1" applyAlignment="1" applyProtection="1">
      <alignment horizontal="center"/>
      <protection hidden="1"/>
    </xf>
    <xf numFmtId="1" fontId="4" fillId="0" borderId="2" xfId="0" applyNumberFormat="1" applyFont="1" applyBorder="1" applyAlignment="1" applyProtection="1">
      <alignment horizontal="center"/>
      <protection hidden="1"/>
    </xf>
    <xf numFmtId="2" fontId="4" fillId="0" borderId="2" xfId="0" applyNumberFormat="1" applyFont="1" applyBorder="1" applyAlignment="1" applyProtection="1">
      <alignment horizontal="center" wrapText="1"/>
      <protection hidden="1"/>
    </xf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8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ra2\Desktop\ABRA%20Files%20and%20More\AUTO%20BENCH%20REST%20ASSOCIATION%20FILE\ABRA%202019\Georgia\Georgia%20Results%2001%2019%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RA SCORE SHEET "/>
      <sheetName val="DATA SHEET"/>
      <sheetName val="Instruction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XFB70"/>
  <sheetViews>
    <sheetView tabSelected="1" workbookViewId="0"/>
  </sheetViews>
  <sheetFormatPr defaultRowHeight="15" x14ac:dyDescent="0.25"/>
  <cols>
    <col min="1" max="1" width="9.140625" style="9"/>
    <col min="2" max="2" width="16.5703125" style="9" customWidth="1"/>
    <col min="3" max="3" width="22.7109375" style="9" customWidth="1"/>
    <col min="4" max="4" width="15.7109375" style="9" bestFit="1" customWidth="1"/>
    <col min="5" max="5" width="16.140625" style="9" bestFit="1" customWidth="1"/>
    <col min="6" max="6" width="27.28515625" style="19" customWidth="1"/>
  </cols>
  <sheetData>
    <row r="1" spans="1:6" x14ac:dyDescent="0.25">
      <c r="A1" s="11"/>
      <c r="B1" s="11"/>
      <c r="C1" s="11"/>
      <c r="D1" s="11"/>
      <c r="E1" s="11"/>
      <c r="F1" s="18"/>
    </row>
    <row r="2" spans="1:6" ht="28.5" x14ac:dyDescent="0.45">
      <c r="A2" s="70" t="s">
        <v>35</v>
      </c>
      <c r="B2" s="71"/>
      <c r="C2" s="71"/>
      <c r="D2" s="71"/>
      <c r="E2" s="71"/>
      <c r="F2" s="71"/>
    </row>
    <row r="3" spans="1:6" ht="21" x14ac:dyDescent="0.35">
      <c r="A3" s="72" t="s">
        <v>118</v>
      </c>
      <c r="B3" s="73"/>
      <c r="C3" s="73"/>
      <c r="D3" s="73"/>
      <c r="E3" s="73"/>
      <c r="F3" s="73"/>
    </row>
    <row r="4" spans="1:6" ht="24.6" customHeight="1" x14ac:dyDescent="0.35">
      <c r="A4" s="11"/>
      <c r="B4" s="11"/>
      <c r="C4" s="36"/>
      <c r="D4" s="36"/>
      <c r="E4" s="36"/>
      <c r="F4" s="18"/>
    </row>
    <row r="5" spans="1:6" customFormat="1" x14ac:dyDescent="0.25">
      <c r="A5" s="25" t="s">
        <v>0</v>
      </c>
      <c r="B5" s="25" t="s">
        <v>1</v>
      </c>
      <c r="C5" s="37" t="s">
        <v>2</v>
      </c>
      <c r="D5" s="37" t="s">
        <v>18</v>
      </c>
      <c r="E5" s="37" t="s">
        <v>16</v>
      </c>
      <c r="F5" s="39" t="s">
        <v>17</v>
      </c>
    </row>
    <row r="6" spans="1:6" x14ac:dyDescent="0.25">
      <c r="A6" s="25">
        <v>1</v>
      </c>
      <c r="B6" s="37" t="s">
        <v>20</v>
      </c>
      <c r="C6" s="41" t="s">
        <v>47</v>
      </c>
      <c r="D6" s="38">
        <f>SUM('Trent Cochran'!K24)</f>
        <v>82</v>
      </c>
      <c r="E6" s="38">
        <f>SUM('Trent Cochran'!L24)</f>
        <v>15564.006000000001</v>
      </c>
      <c r="F6" s="39">
        <f>SUM('Trent Cochran'!M24)</f>
        <v>189.80495121951222</v>
      </c>
    </row>
    <row r="7" spans="1:6" x14ac:dyDescent="0.25">
      <c r="A7" s="25">
        <v>2</v>
      </c>
      <c r="B7" s="37" t="s">
        <v>20</v>
      </c>
      <c r="C7" s="41" t="s">
        <v>44</v>
      </c>
      <c r="D7" s="38">
        <f>SUM('Brady Penton'!K47)</f>
        <v>166</v>
      </c>
      <c r="E7" s="38">
        <f>SUM('Brady Penton'!L47)</f>
        <v>31455.013000000003</v>
      </c>
      <c r="F7" s="39">
        <f>SUM('Brady Penton'!M47)</f>
        <v>189.48803012048194</v>
      </c>
    </row>
    <row r="8" spans="1:6" x14ac:dyDescent="0.25">
      <c r="A8" s="25">
        <v>3</v>
      </c>
      <c r="B8" s="37" t="s">
        <v>20</v>
      </c>
      <c r="C8" s="41" t="s">
        <v>29</v>
      </c>
      <c r="D8" s="38">
        <f>SUM('Chuck Miller'!K38)</f>
        <v>157</v>
      </c>
      <c r="E8" s="38">
        <f>SUM('Chuck Miller'!L38)</f>
        <v>29666.003000000001</v>
      </c>
      <c r="F8" s="39">
        <f>SUM('Chuck Miller'!M38)</f>
        <v>188.9554331210191</v>
      </c>
    </row>
    <row r="9" spans="1:6" x14ac:dyDescent="0.25">
      <c r="A9" s="25">
        <v>4</v>
      </c>
      <c r="B9" s="37" t="s">
        <v>20</v>
      </c>
      <c r="C9" s="41" t="s">
        <v>86</v>
      </c>
      <c r="D9" s="38">
        <f>SUM('Doug Gates'!K11)</f>
        <v>38</v>
      </c>
      <c r="E9" s="38">
        <f>SUM('Doug Gates'!L11)</f>
        <v>7159.0120000000006</v>
      </c>
      <c r="F9" s="39">
        <f>SUM('Doug Gates'!M11)</f>
        <v>188.39505263157898</v>
      </c>
    </row>
    <row r="10" spans="1:6" x14ac:dyDescent="0.25">
      <c r="A10" s="25">
        <v>5</v>
      </c>
      <c r="B10" s="37" t="s">
        <v>20</v>
      </c>
      <c r="C10" s="40" t="s">
        <v>27</v>
      </c>
      <c r="D10" s="38">
        <f>SUM('Chris Bradley'!K36)</f>
        <v>138</v>
      </c>
      <c r="E10" s="38">
        <f>SUM('Chris Bradley'!L36)</f>
        <v>25882.006000000001</v>
      </c>
      <c r="F10" s="39">
        <f>SUM('Chris Bradley'!M36)</f>
        <v>187.55076811594205</v>
      </c>
    </row>
    <row r="11" spans="1:6" x14ac:dyDescent="0.25">
      <c r="A11" s="25">
        <v>6</v>
      </c>
      <c r="B11" s="37" t="s">
        <v>20</v>
      </c>
      <c r="C11" s="41" t="s">
        <v>70</v>
      </c>
      <c r="D11" s="38">
        <f>SUM('Jamie Penton'!K14)</f>
        <v>48</v>
      </c>
      <c r="E11" s="38">
        <f>SUM('Jamie Penton'!L14)</f>
        <v>8977</v>
      </c>
      <c r="F11" s="39">
        <f>SUM('Jamie Penton'!M14)</f>
        <v>187.02083333333334</v>
      </c>
    </row>
    <row r="12" spans="1:6" x14ac:dyDescent="0.25">
      <c r="A12" s="25">
        <v>7</v>
      </c>
      <c r="B12" s="37" t="s">
        <v>20</v>
      </c>
      <c r="C12" s="41" t="s">
        <v>87</v>
      </c>
      <c r="D12" s="38">
        <f>SUM('Jeff Lloyd'!K10)</f>
        <v>32</v>
      </c>
      <c r="E12" s="38">
        <f>SUM('Jeff Lloyd'!L10)</f>
        <v>5960</v>
      </c>
      <c r="F12" s="39">
        <f>SUM('Jeff Lloyd'!M10)</f>
        <v>186.25</v>
      </c>
    </row>
    <row r="13" spans="1:6" x14ac:dyDescent="0.25">
      <c r="A13" s="25">
        <v>8</v>
      </c>
      <c r="B13" s="37" t="s">
        <v>20</v>
      </c>
      <c r="C13" s="41" t="s">
        <v>40</v>
      </c>
      <c r="D13" s="38">
        <f>SUM('Ernie Converse'!K12)</f>
        <v>42</v>
      </c>
      <c r="E13" s="38">
        <f>SUM('Ernie Converse'!L12)</f>
        <v>7802</v>
      </c>
      <c r="F13" s="39">
        <f>SUM('Ernie Converse'!M12)</f>
        <v>185.76190476190476</v>
      </c>
    </row>
    <row r="14" spans="1:6" x14ac:dyDescent="0.25">
      <c r="A14" s="25">
        <v>9</v>
      </c>
      <c r="B14" s="37" t="s">
        <v>20</v>
      </c>
      <c r="C14" s="41" t="s">
        <v>80</v>
      </c>
      <c r="D14" s="38">
        <f>SUM('Keith Vicars'!K9)</f>
        <v>26</v>
      </c>
      <c r="E14" s="38">
        <f>SUM('Keith Vicars'!L9)</f>
        <v>4786</v>
      </c>
      <c r="F14" s="39">
        <f>SUM('Keith Vicars'!M9)</f>
        <v>184.07692307692307</v>
      </c>
    </row>
    <row r="15" spans="1:6" x14ac:dyDescent="0.25">
      <c r="A15" s="25">
        <v>10</v>
      </c>
      <c r="B15" s="37" t="s">
        <v>20</v>
      </c>
      <c r="C15" s="40" t="s">
        <v>28</v>
      </c>
      <c r="D15" s="38">
        <f>SUM('Steve Gillam'!K70)</f>
        <v>280</v>
      </c>
      <c r="E15" s="38">
        <f>SUM('Steve Gillam'!L70)</f>
        <v>51269.002999999997</v>
      </c>
      <c r="F15" s="39">
        <f>SUM('Steve Gillam'!M70)</f>
        <v>183.10358214285714</v>
      </c>
    </row>
    <row r="16" spans="1:6" x14ac:dyDescent="0.25">
      <c r="A16" s="25">
        <v>11</v>
      </c>
      <c r="B16" s="37" t="s">
        <v>20</v>
      </c>
      <c r="C16" s="41" t="s">
        <v>103</v>
      </c>
      <c r="D16" s="38">
        <f>SUM('Frank Breland'!K11)</f>
        <v>30</v>
      </c>
      <c r="E16" s="38">
        <f>SUM('Frank Breland'!L11)</f>
        <v>5489.0010000000002</v>
      </c>
      <c r="F16" s="39">
        <f>SUM('Frank Breland'!M11)</f>
        <v>182.9667</v>
      </c>
    </row>
    <row r="17" spans="1:6 16382:16382" x14ac:dyDescent="0.25">
      <c r="A17" s="25">
        <v>12</v>
      </c>
      <c r="B17" s="37" t="s">
        <v>20</v>
      </c>
      <c r="C17" s="41" t="s">
        <v>78</v>
      </c>
      <c r="D17" s="38">
        <f>SUM('Charlie Sinatra'!K9)</f>
        <v>26</v>
      </c>
      <c r="E17" s="38">
        <f>SUM('Charlie Sinatra'!L9)</f>
        <v>4745.0020000000004</v>
      </c>
      <c r="F17" s="39">
        <f>SUM('Charlie Sinatra'!M9)</f>
        <v>182.50007692307693</v>
      </c>
    </row>
    <row r="18" spans="1:6 16382:16382" x14ac:dyDescent="0.25">
      <c r="A18" s="25">
        <v>13</v>
      </c>
      <c r="B18" s="37" t="s">
        <v>20</v>
      </c>
      <c r="C18" s="42" t="s">
        <v>34</v>
      </c>
      <c r="D18" s="38">
        <f>SUM('Ronald Herring'!K31)</f>
        <v>107</v>
      </c>
      <c r="E18" s="38">
        <f>SUM('Ronald Herring'!L31)</f>
        <v>19340.008000000002</v>
      </c>
      <c r="F18" s="39">
        <f>SUM('Ronald Herring'!M31)</f>
        <v>180.74773831775701</v>
      </c>
      <c r="XFB18" s="10"/>
    </row>
    <row r="19" spans="1:6 16382:16382" x14ac:dyDescent="0.25">
      <c r="A19" s="25">
        <v>14</v>
      </c>
      <c r="B19" s="37" t="s">
        <v>20</v>
      </c>
      <c r="C19" s="41" t="s">
        <v>45</v>
      </c>
      <c r="D19" s="38">
        <f>SUM('James Braddy'!K13)</f>
        <v>44</v>
      </c>
      <c r="E19" s="38">
        <f>SUM('James Braddy'!L13)</f>
        <v>7931.0030000000006</v>
      </c>
      <c r="F19" s="39">
        <f>SUM('James Braddy'!M13)</f>
        <v>180.25006818181819</v>
      </c>
    </row>
    <row r="20" spans="1:6 16382:16382" x14ac:dyDescent="0.25">
      <c r="A20" s="25">
        <v>15</v>
      </c>
      <c r="B20" s="37" t="s">
        <v>20</v>
      </c>
      <c r="C20" s="41" t="s">
        <v>33</v>
      </c>
      <c r="D20" s="38">
        <f>SUM('Jerry Willeford'!K54)</f>
        <v>202</v>
      </c>
      <c r="E20" s="38">
        <f>SUM('Jerry Willeford'!L54)</f>
        <v>36358.022999999994</v>
      </c>
      <c r="F20" s="39">
        <f>SUM('Jerry Willeford'!M54)</f>
        <v>179.9902128712871</v>
      </c>
    </row>
    <row r="21" spans="1:6 16382:16382" x14ac:dyDescent="0.25">
      <c r="A21" s="25">
        <v>16</v>
      </c>
      <c r="B21" s="37" t="s">
        <v>20</v>
      </c>
      <c r="C21" s="40" t="s">
        <v>23</v>
      </c>
      <c r="D21" s="38">
        <f>SUM('Howard Wilson'!K36)</f>
        <v>126</v>
      </c>
      <c r="E21" s="38">
        <f>SUM('Howard Wilson'!L36)</f>
        <v>22671.006000000001</v>
      </c>
      <c r="F21" s="39">
        <f>SUM('Howard Wilson'!M36)</f>
        <v>179.92861904761907</v>
      </c>
    </row>
    <row r="22" spans="1:6 16382:16382" x14ac:dyDescent="0.25">
      <c r="A22" s="25">
        <v>17</v>
      </c>
      <c r="B22" s="37" t="s">
        <v>20</v>
      </c>
      <c r="C22" s="41" t="s">
        <v>46</v>
      </c>
      <c r="D22" s="38">
        <f>SUM('Mark Zachman'!K11)</f>
        <v>34</v>
      </c>
      <c r="E22" s="38">
        <f>SUM('Mark Zachman'!L11)</f>
        <v>6100</v>
      </c>
      <c r="F22" s="39">
        <f>SUM('Mark Zachman'!M11)</f>
        <v>179.41176470588235</v>
      </c>
    </row>
    <row r="23" spans="1:6 16382:16382" x14ac:dyDescent="0.25">
      <c r="A23" s="25">
        <v>18</v>
      </c>
      <c r="B23" s="37" t="s">
        <v>20</v>
      </c>
      <c r="C23" s="41" t="s">
        <v>36</v>
      </c>
      <c r="D23" s="38">
        <f>SUM('Chris Bissette'!K11)</f>
        <v>32</v>
      </c>
      <c r="E23" s="38">
        <f>SUM('Chris Bissette'!L11)</f>
        <v>5724.0050000000001</v>
      </c>
      <c r="F23" s="39">
        <f>SUM('Chris Bissette'!M11)</f>
        <v>178.87515625</v>
      </c>
    </row>
    <row r="24" spans="1:6 16382:16382" x14ac:dyDescent="0.25">
      <c r="A24" s="25">
        <v>19</v>
      </c>
      <c r="B24" s="37" t="s">
        <v>20</v>
      </c>
      <c r="C24" s="41" t="s">
        <v>37</v>
      </c>
      <c r="D24" s="38">
        <f>SUM('Jerry Shelton'!K29)</f>
        <v>99</v>
      </c>
      <c r="E24" s="38">
        <f>SUM('Jerry Shelton'!L29)</f>
        <v>17666.014000000003</v>
      </c>
      <c r="F24" s="39">
        <f>SUM('Jerry Shelton'!M29)</f>
        <v>178.4445858585859</v>
      </c>
    </row>
    <row r="25" spans="1:6 16382:16382" x14ac:dyDescent="0.25">
      <c r="A25" s="25">
        <v>20</v>
      </c>
      <c r="B25" s="37" t="s">
        <v>20</v>
      </c>
      <c r="C25" s="41" t="s">
        <v>55</v>
      </c>
      <c r="D25" s="38">
        <f>SUM('Brian Vincent'!K10)</f>
        <v>32</v>
      </c>
      <c r="E25" s="38">
        <f>SUM('Brian Vincent'!L10)</f>
        <v>5673.0010000000002</v>
      </c>
      <c r="F25" s="39">
        <f>SUM('Brian Vincent'!M10)</f>
        <v>177.28128125000001</v>
      </c>
    </row>
    <row r="26" spans="1:6 16382:16382" x14ac:dyDescent="0.25">
      <c r="A26" s="25">
        <v>21</v>
      </c>
      <c r="B26" s="37" t="s">
        <v>20</v>
      </c>
      <c r="C26" s="41" t="s">
        <v>30</v>
      </c>
      <c r="D26" s="38">
        <f>SUM('Ken Osmond'!K18)</f>
        <v>59</v>
      </c>
      <c r="E26" s="38">
        <f>SUM('Ken Osmond'!L18)</f>
        <v>10439.002</v>
      </c>
      <c r="F26" s="39">
        <f>SUM('Ken Osmond'!M18)</f>
        <v>176.93223728813561</v>
      </c>
    </row>
    <row r="27" spans="1:6 16382:16382" x14ac:dyDescent="0.25">
      <c r="A27" s="25">
        <v>22</v>
      </c>
      <c r="B27" s="37" t="s">
        <v>20</v>
      </c>
      <c r="C27" s="41" t="s">
        <v>39</v>
      </c>
      <c r="D27" s="38">
        <f>SUM('Marcom Majors'!K8)</f>
        <v>22</v>
      </c>
      <c r="E27" s="38">
        <f>SUM('Marcom Majors'!L8)</f>
        <v>3863</v>
      </c>
      <c r="F27" s="39">
        <f>SUM('Marcom Majors'!M8)</f>
        <v>175.59090909090909</v>
      </c>
    </row>
    <row r="28" spans="1:6 16382:16382" x14ac:dyDescent="0.25">
      <c r="A28" s="25">
        <v>23</v>
      </c>
      <c r="B28" s="37" t="s">
        <v>20</v>
      </c>
      <c r="C28" s="40" t="s">
        <v>24</v>
      </c>
      <c r="D28" s="38">
        <f>SUM('Carolyn Wilson'!K15)</f>
        <v>42</v>
      </c>
      <c r="E28" s="38">
        <f>SUM('Carolyn Wilson'!L15)</f>
        <v>7368.0020000000004</v>
      </c>
      <c r="F28" s="39">
        <f>SUM('Carolyn Wilson'!M15)</f>
        <v>175.42861904761907</v>
      </c>
    </row>
    <row r="29" spans="1:6 16382:16382" x14ac:dyDescent="0.25">
      <c r="A29" s="25">
        <v>35</v>
      </c>
      <c r="B29" s="37" t="s">
        <v>20</v>
      </c>
      <c r="C29" s="41" t="s">
        <v>38</v>
      </c>
      <c r="D29" s="38">
        <f>SUM('Ken Patton'!K9)</f>
        <v>24</v>
      </c>
      <c r="E29" s="38">
        <f>SUM('Ken Patton'!L9)</f>
        <v>4150.0010000000002</v>
      </c>
      <c r="F29" s="39">
        <f>SUM('Ken Patton'!M9)</f>
        <v>172.91670833333333</v>
      </c>
    </row>
    <row r="30" spans="1:6 16382:16382" x14ac:dyDescent="0.25">
      <c r="A30" s="25">
        <v>24</v>
      </c>
      <c r="B30" s="37" t="s">
        <v>20</v>
      </c>
      <c r="C30" s="41" t="s">
        <v>31</v>
      </c>
      <c r="D30" s="38">
        <f>SUM('Ricky Finch'!K13)</f>
        <v>42</v>
      </c>
      <c r="E30" s="38">
        <f>SUM('Ricky Finch'!L13)</f>
        <v>7226</v>
      </c>
      <c r="F30" s="39">
        <f>SUM('Ricky Finch'!M13)</f>
        <v>172.04761904761904</v>
      </c>
    </row>
    <row r="31" spans="1:6 16382:16382" x14ac:dyDescent="0.25">
      <c r="A31" s="25">
        <v>25</v>
      </c>
      <c r="B31" s="37" t="s">
        <v>20</v>
      </c>
      <c r="C31" s="41" t="s">
        <v>69</v>
      </c>
      <c r="D31" s="38">
        <f>SUM('Gary Hicks'!K27)</f>
        <v>93</v>
      </c>
      <c r="E31" s="38">
        <f>SUM('Gary Hicks'!L27)</f>
        <v>15914.006000000001</v>
      </c>
      <c r="F31" s="39">
        <f>SUM('Gary Hicks'!M27)</f>
        <v>171.11834408602152</v>
      </c>
    </row>
    <row r="32" spans="1:6 16382:16382" x14ac:dyDescent="0.25">
      <c r="A32" s="25">
        <v>26</v>
      </c>
      <c r="B32" s="37" t="s">
        <v>20</v>
      </c>
      <c r="C32" s="41" t="s">
        <v>49</v>
      </c>
      <c r="D32" s="38">
        <f>SUM('Wade Lynn'!K10)</f>
        <v>30</v>
      </c>
      <c r="E32" s="38">
        <f>SUM('Wade Lynn'!L10)</f>
        <v>5105</v>
      </c>
      <c r="F32" s="39">
        <f>SUM('Wade Lynn'!M10)</f>
        <v>170.16666666666666</v>
      </c>
    </row>
    <row r="33" spans="1:6 16382:16382" x14ac:dyDescent="0.25">
      <c r="A33" s="25">
        <v>27</v>
      </c>
      <c r="B33" s="37" t="s">
        <v>20</v>
      </c>
      <c r="C33" s="41" t="s">
        <v>66</v>
      </c>
      <c r="D33" s="38">
        <f>SUM('Mike Rorer'!K9)</f>
        <v>23</v>
      </c>
      <c r="E33" s="38">
        <f>SUM('Mike Rorer'!L9)</f>
        <v>3889</v>
      </c>
      <c r="F33" s="39">
        <f>SUM('Mike Rorer'!M9)</f>
        <v>169.08695652173913</v>
      </c>
    </row>
    <row r="34" spans="1:6 16382:16382" customFormat="1" x14ac:dyDescent="0.25">
      <c r="A34" s="53"/>
      <c r="B34" s="54"/>
      <c r="C34" s="59"/>
      <c r="D34" s="55"/>
      <c r="E34" s="55"/>
      <c r="F34" s="56"/>
    </row>
    <row r="35" spans="1:6 16382:16382" customFormat="1" x14ac:dyDescent="0.25">
      <c r="A35" s="25">
        <v>28</v>
      </c>
      <c r="B35" s="37" t="s">
        <v>20</v>
      </c>
      <c r="C35" s="41" t="s">
        <v>114</v>
      </c>
      <c r="D35" s="38">
        <f>SUM('Tyler Thorton'!K6)</f>
        <v>14</v>
      </c>
      <c r="E35" s="38">
        <f>SUM('Tyler Thorton'!L6)</f>
        <v>2622</v>
      </c>
      <c r="F35" s="39">
        <f>SUM('Tyler Thorton'!M6)</f>
        <v>187.28571428571428</v>
      </c>
    </row>
    <row r="36" spans="1:6 16382:16382" customFormat="1" x14ac:dyDescent="0.25">
      <c r="A36" s="25">
        <v>29</v>
      </c>
      <c r="B36" s="37" t="s">
        <v>20</v>
      </c>
      <c r="C36" s="41" t="s">
        <v>113</v>
      </c>
      <c r="D36" s="38">
        <f>SUM('Bobby Young'!K6)</f>
        <v>10</v>
      </c>
      <c r="E36" s="38">
        <f>SUM('Bobby Young'!L6)</f>
        <v>1866</v>
      </c>
      <c r="F36" s="39">
        <f>SUM('Bobby Young'!M6)</f>
        <v>186.6</v>
      </c>
    </row>
    <row r="37" spans="1:6 16382:16382" customFormat="1" x14ac:dyDescent="0.25">
      <c r="A37" s="25">
        <v>30</v>
      </c>
      <c r="B37" s="37" t="s">
        <v>20</v>
      </c>
      <c r="C37" s="41" t="s">
        <v>102</v>
      </c>
      <c r="D37" s="38">
        <f>SUM('Kevin McCullough'!K6)</f>
        <v>12</v>
      </c>
      <c r="E37" s="38">
        <f>SUM('Kevin McCullough'!L6)</f>
        <v>2238</v>
      </c>
      <c r="F37" s="39">
        <f>SUM('Kevin McCullough'!M6)</f>
        <v>186.5</v>
      </c>
    </row>
    <row r="38" spans="1:6 16382:16382" customFormat="1" x14ac:dyDescent="0.25">
      <c r="A38" s="25">
        <v>31</v>
      </c>
      <c r="B38" s="37" t="s">
        <v>20</v>
      </c>
      <c r="C38" s="41" t="s">
        <v>105</v>
      </c>
      <c r="D38" s="38">
        <f>SUM('Stan Fleming'!K5)</f>
        <v>10</v>
      </c>
      <c r="E38" s="38">
        <f>SUM('Stan Fleming'!L5)</f>
        <v>1851.002</v>
      </c>
      <c r="F38" s="39">
        <f>SUM('Stan Fleming'!M5)</f>
        <v>185.1002</v>
      </c>
    </row>
    <row r="39" spans="1:6 16382:16382" customFormat="1" x14ac:dyDescent="0.25">
      <c r="A39" s="25">
        <v>32</v>
      </c>
      <c r="B39" s="37" t="s">
        <v>20</v>
      </c>
      <c r="C39" s="41" t="s">
        <v>109</v>
      </c>
      <c r="D39" s="38">
        <f>SUM('John Laseter'!K4)</f>
        <v>4</v>
      </c>
      <c r="E39" s="38">
        <f>SUM('John Laseter'!L4)</f>
        <v>738</v>
      </c>
      <c r="F39" s="39">
        <f>SUM('John Laseter'!M4)</f>
        <v>184.5</v>
      </c>
    </row>
    <row r="40" spans="1:6 16382:16382" customFormat="1" x14ac:dyDescent="0.25">
      <c r="A40" s="25">
        <v>33</v>
      </c>
      <c r="B40" s="37" t="s">
        <v>20</v>
      </c>
      <c r="C40" s="41" t="s">
        <v>94</v>
      </c>
      <c r="D40" s="38">
        <f>SUM('Melisa Allen'!K4)</f>
        <v>4</v>
      </c>
      <c r="E40" s="38">
        <f>SUM('Melisa Allen'!L4)</f>
        <v>737</v>
      </c>
      <c r="F40" s="39">
        <f>SUM('Melisa Allen'!M4)</f>
        <v>184.25</v>
      </c>
    </row>
    <row r="41" spans="1:6 16382:16382" customFormat="1" x14ac:dyDescent="0.25">
      <c r="A41" s="25">
        <v>34</v>
      </c>
      <c r="B41" s="37" t="s">
        <v>20</v>
      </c>
      <c r="C41" s="41" t="s">
        <v>104</v>
      </c>
      <c r="D41" s="38">
        <f>SUM('Shawn Hudson'!K4)</f>
        <v>6</v>
      </c>
      <c r="E41" s="38">
        <f>SUM('Shawn Hudson'!L4)</f>
        <v>1101.001</v>
      </c>
      <c r="F41" s="39">
        <f>SUM('Shawn Hudson'!M4)</f>
        <v>183.50016666666667</v>
      </c>
    </row>
    <row r="42" spans="1:6 16382:16382" customFormat="1" x14ac:dyDescent="0.25">
      <c r="A42" s="25">
        <v>35</v>
      </c>
      <c r="B42" s="37" t="s">
        <v>20</v>
      </c>
      <c r="C42" s="41" t="s">
        <v>62</v>
      </c>
      <c r="D42" s="38">
        <f>SUM('Cody Dockery'!K7)</f>
        <v>15</v>
      </c>
      <c r="E42" s="38">
        <f>SUM('Cody Dockery'!L7)</f>
        <v>2734</v>
      </c>
      <c r="F42" s="39">
        <f>SUM('Cody Dockery'!M7)</f>
        <v>182.26666666666668</v>
      </c>
      <c r="XFB42" s="38"/>
    </row>
    <row r="43" spans="1:6 16382:16382" customFormat="1" x14ac:dyDescent="0.25">
      <c r="A43" s="25">
        <v>36</v>
      </c>
      <c r="B43" s="37" t="s">
        <v>20</v>
      </c>
      <c r="C43" s="41" t="s">
        <v>63</v>
      </c>
      <c r="D43" s="38">
        <f>SUM('Dale Cauthen'!K5)</f>
        <v>6</v>
      </c>
      <c r="E43" s="38">
        <f>SUM('Dale Cauthen'!L5)</f>
        <v>1084</v>
      </c>
      <c r="F43" s="39">
        <f>SUM('Dale Cauthen'!M5)</f>
        <v>180.66666666666666</v>
      </c>
    </row>
    <row r="44" spans="1:6 16382:16382" customFormat="1" x14ac:dyDescent="0.25">
      <c r="A44" s="25">
        <v>37</v>
      </c>
      <c r="B44" s="37" t="s">
        <v>20</v>
      </c>
      <c r="C44" s="41" t="s">
        <v>108</v>
      </c>
      <c r="D44" s="38">
        <f>SUM('Jeff Walley'!K4)</f>
        <v>4</v>
      </c>
      <c r="E44" s="38">
        <f>SUM('Jeff Walley'!L4)</f>
        <v>720</v>
      </c>
      <c r="F44" s="39">
        <f>SUM('Jeff Walley'!M4)</f>
        <v>180</v>
      </c>
    </row>
    <row r="45" spans="1:6 16382:16382" customFormat="1" x14ac:dyDescent="0.25">
      <c r="A45" s="25">
        <v>38</v>
      </c>
      <c r="B45" s="37" t="s">
        <v>20</v>
      </c>
      <c r="C45" s="41" t="s">
        <v>57</v>
      </c>
      <c r="D45" s="38">
        <f>SUM('Jud Denniston'!K4)</f>
        <v>4</v>
      </c>
      <c r="E45" s="38">
        <f>SUM('Jud Denniston'!L4)</f>
        <v>719</v>
      </c>
      <c r="F45" s="39">
        <f>SUM('Jud Denniston'!M4)</f>
        <v>179.75</v>
      </c>
    </row>
    <row r="46" spans="1:6 16382:16382" customFormat="1" x14ac:dyDescent="0.25">
      <c r="A46" s="25">
        <v>39</v>
      </c>
      <c r="B46" s="37" t="s">
        <v>20</v>
      </c>
      <c r="C46" s="41" t="s">
        <v>115</v>
      </c>
      <c r="D46" s="38">
        <f>SUM('Traci Benoit'!K4)</f>
        <v>3</v>
      </c>
      <c r="E46" s="38">
        <f>SUM('Traci Benoit'!L4)</f>
        <v>533</v>
      </c>
      <c r="F46" s="39">
        <f>SUM('Traci Benoit'!M4)</f>
        <v>177.66666666666666</v>
      </c>
    </row>
    <row r="47" spans="1:6 16382:16382" customFormat="1" x14ac:dyDescent="0.25">
      <c r="A47" s="25">
        <v>40</v>
      </c>
      <c r="B47" s="37" t="s">
        <v>20</v>
      </c>
      <c r="C47" s="41" t="s">
        <v>99</v>
      </c>
      <c r="D47" s="38">
        <f>SUM('Scott Jackson'!K4)</f>
        <v>4</v>
      </c>
      <c r="E47" s="38">
        <f>SUM('Scott Jackson'!L4)</f>
        <v>709.00099999999998</v>
      </c>
      <c r="F47" s="39">
        <f>SUM('Scott Jackson'!M4)</f>
        <v>177.25024999999999</v>
      </c>
    </row>
    <row r="48" spans="1:6 16382:16382" customFormat="1" x14ac:dyDescent="0.25">
      <c r="A48" s="25">
        <v>41</v>
      </c>
      <c r="B48" s="37" t="s">
        <v>20</v>
      </c>
      <c r="C48" s="41" t="s">
        <v>77</v>
      </c>
      <c r="D48" s="38">
        <f>SUM('Aaron Reed'!K4)</f>
        <v>4</v>
      </c>
      <c r="E48" s="38">
        <f>SUM('Aaron Reed'!L4)</f>
        <v>709</v>
      </c>
      <c r="F48" s="39">
        <f>SUM('Aaron Reed'!M4)</f>
        <v>177.25</v>
      </c>
    </row>
    <row r="49" spans="1:6" customFormat="1" x14ac:dyDescent="0.25">
      <c r="A49" s="25">
        <v>42</v>
      </c>
      <c r="B49" s="37" t="s">
        <v>20</v>
      </c>
      <c r="C49" s="40" t="s">
        <v>22</v>
      </c>
      <c r="D49" s="38">
        <f>SUM('Tony Carruth'!K7)</f>
        <v>16</v>
      </c>
      <c r="E49" s="38">
        <f>SUM('Tony Carruth'!L7)</f>
        <v>2835</v>
      </c>
      <c r="F49" s="39">
        <f>SUM('Tony Carruth'!M7)</f>
        <v>177.1875</v>
      </c>
    </row>
    <row r="50" spans="1:6" customFormat="1" x14ac:dyDescent="0.25">
      <c r="A50" s="25">
        <v>43</v>
      </c>
      <c r="B50" s="37" t="s">
        <v>20</v>
      </c>
      <c r="C50" s="41" t="s">
        <v>107</v>
      </c>
      <c r="D50" s="38">
        <f>SUM('Denise Petty'!K4)</f>
        <v>4</v>
      </c>
      <c r="E50" s="38">
        <f>SUM('Denise Petty'!L4)</f>
        <v>704</v>
      </c>
      <c r="F50" s="39">
        <f>SUM('Denise Petty'!M4)</f>
        <v>176</v>
      </c>
    </row>
    <row r="51" spans="1:6" customFormat="1" x14ac:dyDescent="0.25">
      <c r="A51" s="25">
        <v>44</v>
      </c>
      <c r="B51" s="37" t="s">
        <v>20</v>
      </c>
      <c r="C51" s="41" t="s">
        <v>71</v>
      </c>
      <c r="D51" s="38">
        <f>SUM('Stacy Snider'!K5)</f>
        <v>8</v>
      </c>
      <c r="E51" s="38">
        <f>SUM('Stacy Snider'!L5)</f>
        <v>1406</v>
      </c>
      <c r="F51" s="39">
        <f>SUM('Stacy Snider'!M5)</f>
        <v>175.75</v>
      </c>
    </row>
    <row r="52" spans="1:6" customFormat="1" x14ac:dyDescent="0.25">
      <c r="A52" s="25">
        <v>45</v>
      </c>
      <c r="B52" s="37" t="s">
        <v>20</v>
      </c>
      <c r="C52" s="41" t="s">
        <v>96</v>
      </c>
      <c r="D52" s="38">
        <f>SUM('Debbie Penton'!K4)</f>
        <v>4</v>
      </c>
      <c r="E52" s="38">
        <f>SUM('Debbie Penton'!L4)</f>
        <v>696</v>
      </c>
      <c r="F52" s="39">
        <f>SUM('Debbie Penton'!M4)</f>
        <v>174</v>
      </c>
    </row>
    <row r="53" spans="1:6" customFormat="1" x14ac:dyDescent="0.25">
      <c r="A53" s="25">
        <v>46</v>
      </c>
      <c r="B53" s="37" t="s">
        <v>20</v>
      </c>
      <c r="C53" s="41" t="s">
        <v>41</v>
      </c>
      <c r="D53" s="38">
        <f>SUM('Richard Byrd'!K4)</f>
        <v>4</v>
      </c>
      <c r="E53" s="38">
        <f>SUM('Richard Byrd'!L4)</f>
        <v>691</v>
      </c>
      <c r="F53" s="39">
        <f>SUM('Richard Byrd'!M4)</f>
        <v>172.75</v>
      </c>
    </row>
    <row r="54" spans="1:6" customFormat="1" x14ac:dyDescent="0.25">
      <c r="A54" s="25">
        <v>47</v>
      </c>
      <c r="B54" s="37" t="s">
        <v>20</v>
      </c>
      <c r="C54" s="41" t="s">
        <v>88</v>
      </c>
      <c r="D54" s="38">
        <f>SUM('Jeremy Petty'!K7)</f>
        <v>18</v>
      </c>
      <c r="E54" s="38">
        <f>SUM('Jeremy Petty'!L7)</f>
        <v>3090</v>
      </c>
      <c r="F54" s="39">
        <f>SUM('Jeremy Petty'!M7)</f>
        <v>171.66666666666666</v>
      </c>
    </row>
    <row r="55" spans="1:6" customFormat="1" x14ac:dyDescent="0.25">
      <c r="A55" s="25">
        <v>48</v>
      </c>
      <c r="B55" s="37" t="s">
        <v>20</v>
      </c>
      <c r="C55" s="41" t="s">
        <v>95</v>
      </c>
      <c r="D55" s="38">
        <f>SUM('Philip Beekley'!K6)</f>
        <v>12</v>
      </c>
      <c r="E55" s="38">
        <f>SUM('Philip Beekley'!L6)</f>
        <v>2047.002</v>
      </c>
      <c r="F55" s="39">
        <f>SUM('Philip Beekley'!M6)</f>
        <v>170.58349999999999</v>
      </c>
    </row>
    <row r="56" spans="1:6" customFormat="1" x14ac:dyDescent="0.25">
      <c r="A56" s="25">
        <v>49</v>
      </c>
      <c r="B56" s="37" t="s">
        <v>20</v>
      </c>
      <c r="C56" s="41" t="s">
        <v>53</v>
      </c>
      <c r="D56" s="38">
        <f>SUM('Benji Matoy'!K4)</f>
        <v>4</v>
      </c>
      <c r="E56" s="38">
        <f>SUM('Benji Matoy'!L4)</f>
        <v>679</v>
      </c>
      <c r="F56" s="39">
        <f>SUM('Benji Matoy'!M4)</f>
        <v>169.75</v>
      </c>
    </row>
    <row r="57" spans="1:6" customFormat="1" x14ac:dyDescent="0.25">
      <c r="A57" s="25">
        <v>50</v>
      </c>
      <c r="B57" s="37" t="s">
        <v>20</v>
      </c>
      <c r="C57" s="41" t="s">
        <v>32</v>
      </c>
      <c r="D57" s="38">
        <f>SUM('Darren Krumwiede'!K6)</f>
        <v>12</v>
      </c>
      <c r="E57" s="38">
        <f>SUM('Darren Krumwiede'!L6)</f>
        <v>2020</v>
      </c>
      <c r="F57" s="39">
        <f>SUM('Darren Krumwiede'!M6)</f>
        <v>168.33333333333334</v>
      </c>
    </row>
    <row r="58" spans="1:6" customFormat="1" x14ac:dyDescent="0.25">
      <c r="A58" s="25">
        <v>51</v>
      </c>
      <c r="B58" s="37" t="s">
        <v>20</v>
      </c>
      <c r="C58" s="41" t="s">
        <v>58</v>
      </c>
      <c r="D58" s="38">
        <f>SUM('Robert Benoit II'!K10)</f>
        <v>19</v>
      </c>
      <c r="E58" s="38">
        <f>SUM('Robert Benoit II'!L10)</f>
        <v>3150</v>
      </c>
      <c r="F58" s="39">
        <f>SUM('Robert Benoit II'!M10)</f>
        <v>165.78947368421052</v>
      </c>
    </row>
    <row r="59" spans="1:6" customFormat="1" x14ac:dyDescent="0.25">
      <c r="A59" s="25">
        <v>52</v>
      </c>
      <c r="B59" s="37" t="s">
        <v>20</v>
      </c>
      <c r="C59" s="41" t="s">
        <v>65</v>
      </c>
      <c r="D59" s="38">
        <f>SUM('John Mahom'!K4)</f>
        <v>4</v>
      </c>
      <c r="E59" s="38">
        <f>SUM('John Mahom'!L4)</f>
        <v>660</v>
      </c>
      <c r="F59" s="39">
        <f>SUM('John Mahom'!M4)</f>
        <v>165</v>
      </c>
    </row>
    <row r="60" spans="1:6" customFormat="1" x14ac:dyDescent="0.25">
      <c r="A60" s="25">
        <v>53</v>
      </c>
      <c r="B60" s="37" t="s">
        <v>20</v>
      </c>
      <c r="C60" s="41" t="s">
        <v>79</v>
      </c>
      <c r="D60" s="38">
        <f>SUM('Dustin Fugate'!K6)</f>
        <v>12</v>
      </c>
      <c r="E60" s="38">
        <f>SUM('Dustin Fugate'!L6)</f>
        <v>1969</v>
      </c>
      <c r="F60" s="39">
        <f>SUM('Dustin Fugate'!M6)</f>
        <v>164.08333333333334</v>
      </c>
    </row>
    <row r="61" spans="1:6" customFormat="1" x14ac:dyDescent="0.25">
      <c r="A61" s="25">
        <v>54</v>
      </c>
      <c r="B61" s="37" t="s">
        <v>20</v>
      </c>
      <c r="C61" s="41" t="s">
        <v>64</v>
      </c>
      <c r="D61" s="38">
        <f>SUM('Jim Horner'!K4)</f>
        <v>4</v>
      </c>
      <c r="E61" s="38">
        <f>SUM('Jim Horner'!L4)</f>
        <v>639</v>
      </c>
      <c r="F61" s="39">
        <f>SUM('Jim Horner'!M4)</f>
        <v>159.75</v>
      </c>
    </row>
    <row r="62" spans="1:6" customFormat="1" x14ac:dyDescent="0.25">
      <c r="A62" s="25">
        <v>55</v>
      </c>
      <c r="B62" s="37" t="s">
        <v>20</v>
      </c>
      <c r="C62" s="41" t="s">
        <v>75</v>
      </c>
      <c r="D62" s="38">
        <f>SUM('Chance Heath'!K8)</f>
        <v>11</v>
      </c>
      <c r="E62" s="38">
        <f>SUM('Chance Heath'!L8)</f>
        <v>1728</v>
      </c>
      <c r="F62" s="39">
        <f>SUM('Chance Heath'!M8)</f>
        <v>157.09090909090909</v>
      </c>
    </row>
    <row r="63" spans="1:6" customFormat="1" x14ac:dyDescent="0.25">
      <c r="A63" s="25">
        <v>56</v>
      </c>
      <c r="B63" s="37" t="s">
        <v>20</v>
      </c>
      <c r="C63" s="41" t="s">
        <v>98</v>
      </c>
      <c r="D63" s="38">
        <f>SUM('Jim Clarke'!K4)</f>
        <v>4</v>
      </c>
      <c r="E63" s="38">
        <f>SUM('Jim Clarke'!L4)</f>
        <v>623</v>
      </c>
      <c r="F63" s="39">
        <f>SUM('Jim Clarke'!M4)</f>
        <v>155.75</v>
      </c>
    </row>
    <row r="64" spans="1:6" customFormat="1" x14ac:dyDescent="0.25">
      <c r="A64" s="25">
        <v>57</v>
      </c>
      <c r="B64" s="37" t="s">
        <v>20</v>
      </c>
      <c r="C64" s="41" t="s">
        <v>56</v>
      </c>
      <c r="D64" s="38">
        <f>SUM('Juan Trevino'!K4)</f>
        <v>4</v>
      </c>
      <c r="E64" s="38">
        <f>SUM('Juan Trevino'!L4)</f>
        <v>622</v>
      </c>
      <c r="F64" s="39">
        <f>SUM('Juan Trevino'!M4)</f>
        <v>155.5</v>
      </c>
    </row>
    <row r="65" spans="1:6" customFormat="1" x14ac:dyDescent="0.25">
      <c r="A65" s="25">
        <v>58</v>
      </c>
      <c r="B65" s="37" t="s">
        <v>20</v>
      </c>
      <c r="C65" s="41" t="s">
        <v>110</v>
      </c>
      <c r="D65" s="38">
        <f>SUM('Mike Urbas'!K4)</f>
        <v>4</v>
      </c>
      <c r="E65" s="38">
        <f>SUM('Mike Urbas'!L4)</f>
        <v>579</v>
      </c>
      <c r="F65" s="39">
        <f>SUM('Mike Urbas'!M4)</f>
        <v>144.75</v>
      </c>
    </row>
    <row r="66" spans="1:6" customFormat="1" x14ac:dyDescent="0.25">
      <c r="A66" s="25">
        <v>59</v>
      </c>
      <c r="B66" s="37" t="s">
        <v>20</v>
      </c>
      <c r="C66" s="41" t="s">
        <v>117</v>
      </c>
      <c r="D66" s="38">
        <f>SUM('Alan Weil'!K4)</f>
        <v>4</v>
      </c>
      <c r="E66" s="38">
        <f>SUM('Alan Weil'!L4)</f>
        <v>531</v>
      </c>
      <c r="F66" s="39">
        <f>SUM('Alan Weil'!M4)</f>
        <v>132.75</v>
      </c>
    </row>
    <row r="67" spans="1:6" customFormat="1" x14ac:dyDescent="0.25">
      <c r="A67" s="25">
        <v>60</v>
      </c>
      <c r="B67" s="37" t="s">
        <v>20</v>
      </c>
      <c r="C67" s="41" t="s">
        <v>54</v>
      </c>
      <c r="D67" s="38">
        <f>SUM('Brandon Dubois'!K4)</f>
        <v>2</v>
      </c>
      <c r="E67" s="38">
        <f>SUM('Brandon Dubois'!L4)</f>
        <v>200</v>
      </c>
      <c r="F67" s="39">
        <f>SUM('Brandon Dubois'!M4)</f>
        <v>100</v>
      </c>
    </row>
    <row r="68" spans="1:6" customFormat="1" x14ac:dyDescent="0.25">
      <c r="A68" s="25">
        <v>61</v>
      </c>
      <c r="B68" s="37" t="s">
        <v>20</v>
      </c>
      <c r="C68" s="41" t="s">
        <v>91</v>
      </c>
      <c r="D68" s="38">
        <f>SUM('Ross Reasor'!K4)</f>
        <v>4</v>
      </c>
      <c r="E68" s="38">
        <f>SUM('Ross Reasor'!L4)</f>
        <v>322</v>
      </c>
      <c r="F68" s="39">
        <f>SUM('Ross Reasor'!M4)</f>
        <v>80.5</v>
      </c>
    </row>
    <row r="69" spans="1:6" customFormat="1" x14ac:dyDescent="0.25">
      <c r="A69" s="9"/>
      <c r="B69" s="9"/>
      <c r="C69" s="9"/>
      <c r="D69" s="9"/>
      <c r="E69" s="9"/>
      <c r="F69" s="19"/>
    </row>
    <row r="70" spans="1:6" customFormat="1" x14ac:dyDescent="0.25">
      <c r="A70" s="9"/>
      <c r="B70" s="9"/>
      <c r="C70" s="9"/>
      <c r="D70" s="9"/>
      <c r="E70" s="9"/>
      <c r="F70" s="19"/>
    </row>
  </sheetData>
  <protectedRanges>
    <protectedRange algorithmName="SHA-512" hashValue="ON39YdpmFHfN9f47KpiRvqrKx0V9+erV1CNkpWzYhW/Qyc6aT8rEyCrvauWSYGZK2ia3o7vd3akF07acHAFpOA==" saltValue="yVW9XmDwTqEnmpSGai0KYg==" spinCount="100000" sqref="C6:C7" name="Range1_17_1_1"/>
    <protectedRange algorithmName="SHA-512" hashValue="ON39YdpmFHfN9f47KpiRvqrKx0V9+erV1CNkpWzYhW/Qyc6aT8rEyCrvauWSYGZK2ia3o7vd3akF07acHAFpOA==" saltValue="yVW9XmDwTqEnmpSGai0KYg==" spinCount="100000" sqref="C9" name="Range1_18_1_1"/>
    <protectedRange algorithmName="SHA-512" hashValue="ON39YdpmFHfN9f47KpiRvqrKx0V9+erV1CNkpWzYhW/Qyc6aT8rEyCrvauWSYGZK2ia3o7vd3akF07acHAFpOA==" saltValue="yVW9XmDwTqEnmpSGai0KYg==" spinCount="100000" sqref="C18" name="Range1_20_1_1"/>
  </protectedRanges>
  <sortState xmlns:xlrd2="http://schemas.microsoft.com/office/spreadsheetml/2017/richdata2" ref="C36:F68">
    <sortCondition descending="1" ref="F35:F68"/>
  </sortState>
  <mergeCells count="2">
    <mergeCell ref="A2:F2"/>
    <mergeCell ref="A3:F3"/>
  </mergeCells>
  <hyperlinks>
    <hyperlink ref="C49" location="'Tony Carruth'!A1" display="Tony Carruth" xr:uid="{4BE8EA04-DB77-46C9-B153-9A36C4438B89}"/>
    <hyperlink ref="C10" location="'Chris Bradley'!A1" display="Chris Bradley" xr:uid="{035200C2-75FB-4F88-9741-876DE9D4BFCB}"/>
    <hyperlink ref="C26" location="'Ken Osmond'!A1" display="Ken Osmond" xr:uid="{6F1BA710-BA73-47AC-8045-D4CD391561BD}"/>
    <hyperlink ref="C15" location="'Steve Gillam'!A1" display="Steve Gillam" xr:uid="{E8E4D2C0-CEA0-426B-AAE2-4BC5CEB744A7}"/>
    <hyperlink ref="C57" location="'Darren Krumwiede'!A1" display="Darren Krumwiede" xr:uid="{579A53E4-872B-4DB7-A172-8BE2A2BFD46F}"/>
    <hyperlink ref="C53" location="'Richard Byrd'!A1" display="Richard Byrd" xr:uid="{DE55BA31-82A5-4B43-B973-E1F263294BF3}"/>
    <hyperlink ref="C19" location="'James Braddy'!A1" display="James Braddy" xr:uid="{0E8F54B4-23F8-4DD1-B31E-754A0DCFA9F5}"/>
    <hyperlink ref="C6" location="'Trent Cochran'!A1" display="Trent Cochran" xr:uid="{AB3E0D98-F892-44B2-AB0B-B6268453EDD0}"/>
    <hyperlink ref="C20" location="'Jerry Willeford'!A1" display="Jerry Willeford" xr:uid="{E9E2292F-301B-414B-87FB-826FB04671C3}"/>
    <hyperlink ref="C56" location="'Benji Matoy'!A1" display="Benji Matoy" xr:uid="{BD300926-9E62-4CB5-95BD-410ED4B14763}"/>
    <hyperlink ref="C67" location="'Brandon Dubois'!A1" display="Brandon Dubois" xr:uid="{775EAA41-049F-4F68-B00B-E0A4D7DFA7A6}"/>
    <hyperlink ref="C64" location="'Juan Trevino'!A1" display="Juan Trevino" xr:uid="{6CC08606-1C97-4AB5-A36B-2AF33EBCDCFA}"/>
    <hyperlink ref="C45" location="'Jud Denniston'!A1" display="Jud Denniston" xr:uid="{5F636E87-FB57-43D2-B88F-D66F924F91EB}"/>
    <hyperlink ref="C58" location="'Robert Benoit II'!A1" display="Robert Benoit II" xr:uid="{74A75334-4385-40F9-86C4-C3FA9FBF8BBA}"/>
    <hyperlink ref="C42" location="'Cody Dockery'!A1" display="Cody Dockery" xr:uid="{9E4B5C83-3CF7-4444-9FD2-48354F12D8C8}"/>
    <hyperlink ref="C43" location="'Dale Cauthen'!A1" display="Dale Cauthen" xr:uid="{56BADA22-BC33-42E3-BA29-00C63F7D6B5B}"/>
    <hyperlink ref="C61" location="'Jim Horner'!A1" display="Jim Horner" xr:uid="{27CA9017-915E-4444-93E9-30407A537DBE}"/>
    <hyperlink ref="C59" location="'John Mahom'!A1" display="John Mahom" xr:uid="{E8E472CA-FA5E-492E-A2BD-17F30BCA3463}"/>
    <hyperlink ref="C11" location="'Jamie Penton'!A1" display="Jamie Penton" xr:uid="{72208C8D-7F41-4623-92DD-39FC04C2FA8E}"/>
    <hyperlink ref="C8" location="'Chuck Miller'!A1" display="Chuck Miller" xr:uid="{B2B6B589-2953-4B01-AF24-172C149865AA}"/>
    <hyperlink ref="C51" location="'Stacy Snider'!A1" display="Stacy Snider" xr:uid="{18C03C20-AC6A-4429-A1D2-2D44DDB47F89}"/>
    <hyperlink ref="C24" location="'Jerry Shelton'!A1" display="Jerry Shelton" xr:uid="{5DA68DD4-34C2-4ED3-A76C-681B5F1FE6BB}"/>
    <hyperlink ref="C62" location="'Chance Heath'!A1" display="Chance Heath" xr:uid="{D9204ADC-C240-4F2B-91AD-C68CBC5FAB0E}"/>
    <hyperlink ref="C17" location="'Charlie Sinatra'!A1" display="Charlie Sinatra" xr:uid="{63C393A1-B042-4CDA-A4D5-AA4304EBAA38}"/>
    <hyperlink ref="C60" location="'Dustin Fugate'!A1" display="Dustin Fugate" xr:uid="{1B9F196A-DA85-412E-A499-EEC926BDB4D6}"/>
    <hyperlink ref="C14" location="'Keith Vicars'!A1" display="Keith Vicars" xr:uid="{278A7789-BF18-4662-8718-D94EB9EBDCF1}"/>
    <hyperlink ref="C48" location="'Aaron Reed'!A1" display="Aaron Reed" xr:uid="{76C00538-5B38-43E0-A1A7-48CF2642EC0A}"/>
    <hyperlink ref="C21" location="'Howard Wilson'!A1" display="Howard Wilson" xr:uid="{D66BB392-8F10-4A4A-ABCD-17C5F0EEE74C}"/>
    <hyperlink ref="C54" location="'Jeremy Petty'!A1" display="Jeremy Petty" xr:uid="{914565DE-5556-4D20-8F0E-C6C7727A0CCD}"/>
    <hyperlink ref="C68" location="'Ross Reasor'!A1" display="Ross Reasor" xr:uid="{7987805D-1516-4A63-A553-1170CF0D7E39}"/>
    <hyperlink ref="C7" location="'Brady Penton'!A1" display="Brady Penton" xr:uid="{DAAF3F8A-1650-499B-B53C-B9C12556E47A}"/>
    <hyperlink ref="C31" location="'Gary Hicks'!A1" display="Gary Hicks" xr:uid="{75DC6CDB-D499-4FD6-9CB4-DA1542C199FF}"/>
    <hyperlink ref="C18" location="'Ronald Herring'!A1" display="Ronald Herring" xr:uid="{E8D1721E-D690-4D24-8F10-CE1BDC51CF79}"/>
    <hyperlink ref="C40" location="'Melisa Allen'!A1" display="Melisa Allen" xr:uid="{AD6C5ED1-CEAD-4EDA-9509-B418D3416295}"/>
    <hyperlink ref="C55" location="'Philip Beekley'!A1" display="Philip Beekley" xr:uid="{BC9F1CDD-EA32-4B62-9A7F-8E28A626E078}"/>
    <hyperlink ref="C28" location="'Carolyn Wilson'!A1" display="Carolyn Wilson" xr:uid="{8D035E9E-CC47-4FB2-9ADB-58B8CFFFA4D2}"/>
    <hyperlink ref="C30" location="'Ricky Finch'!A1" display="Ricky Finch" xr:uid="{409991AF-DEDD-4905-BB23-2307AA7BBEFE}"/>
    <hyperlink ref="C52" location="'Debbie Penton'!A1" display="Debbie Penton" xr:uid="{4EAB42D6-E96F-4C30-B796-E20BE78EDF5F}"/>
    <hyperlink ref="C63" location="'Jim Clarke'!A1" display="Jim Clarke" xr:uid="{58D1AD73-0733-452B-BA00-006AA1EB05C5}"/>
    <hyperlink ref="C47" location="'Scott Jackson'!A1" display="Scott Jackson" xr:uid="{1ECCC487-E071-452E-92F3-FDB4023BA41E}"/>
    <hyperlink ref="C13" location="'Ernie Converse'!A1" display="Ernie Converse" xr:uid="{83A84E19-2530-49F2-923C-31F4203B7274}"/>
    <hyperlink ref="C32" location="'Wade Lynn'!A1" display="Wade Lynn" xr:uid="{14C75136-0986-4018-9100-2FFD74681F70}"/>
    <hyperlink ref="C37" location="'Kevin McCullough'!A1" display="Kevin McCullough" xr:uid="{5BE126F1-5D36-43CD-8226-763373C2DBA7}"/>
    <hyperlink ref="C23" location="'Chris Bissette'!A1" display="Chris Bissette" xr:uid="{4CB77D6F-1006-4CC3-AB6E-89556BF61354}"/>
    <hyperlink ref="C29" location="'Ken Patton'!A1" display="Ken Patton" xr:uid="{54AE251D-E835-40E5-9D8C-8F9D340CBBD6}"/>
    <hyperlink ref="C41" location="'Shawn Hudson'!A1" display="Shawn Hudson" xr:uid="{E927F620-43D9-493C-A950-0FE2C8DAA048}"/>
    <hyperlink ref="C38" location="'Stan Fleming'!A1" display="Stan Fleming" xr:uid="{3835BDD1-1F82-43AC-B786-A412507EE96A}"/>
    <hyperlink ref="C9" location="'Doug Gates'!A1" display="Doug Gates" xr:uid="{86AFEF40-C0F9-4959-9C80-4F038BA32FD5}"/>
    <hyperlink ref="C12" location="'Jeff Lloyd'!A1" display="Jeff Lloyd" xr:uid="{8A10260B-CBEA-4CB6-8C85-D8AFD84BAE3B}"/>
    <hyperlink ref="C33" location="'Mike Rorer'!A1" display="Mike Rorer" xr:uid="{95AEFEB1-815E-443B-AEA0-7AD3DC38DB64}"/>
    <hyperlink ref="C50" location="'Denise Petty'!A1" display="Denise Petty" xr:uid="{CBED0C1C-525D-490B-AAE5-2FEA7D0D793E}"/>
    <hyperlink ref="C22" location="'Mark Zachman'!A1" display="Mark Zachman" xr:uid="{43020B50-1F56-4728-B2F1-5AC874197AC6}"/>
    <hyperlink ref="C44" location="'Jeff Walley'!A1" display="Jeff Walley" xr:uid="{274848BC-0D69-4262-9085-1A17B7A20411}"/>
    <hyperlink ref="C25" location="'Brian Vincent'!A1" display="Brian Vincent" xr:uid="{9380C298-FC33-4338-8961-D52359871C13}"/>
    <hyperlink ref="C39" location="'John Laseter'!A1" display="John Laseter" xr:uid="{84FC24BA-0503-4E9A-846C-64D29CDC85ED}"/>
    <hyperlink ref="C65" location="'Mike Urbas'!A1" display="Mike Urbas" xr:uid="{5FE5617C-2A5A-42FA-8C18-4F1BC9FADFEE}"/>
    <hyperlink ref="C27" location="'Marcom Majors'!A1" display="Marcom Majors" xr:uid="{540DEEAB-190E-4927-9006-68DE4E9BDFC3}"/>
    <hyperlink ref="C36" location="'Bobby Young'!A1" display="Bobby Young" xr:uid="{137C3FB8-D179-495E-B9B4-679CBF801DE4}"/>
    <hyperlink ref="C35" location="'Tyler Thorton'!A1" display="Tyler Thorton" xr:uid="{A88051DE-8393-4352-8070-26B0350EAFB5}"/>
    <hyperlink ref="C46" location="'Traci Benoit'!A1" display="Traci Benoit" xr:uid="{289A8506-0817-4F50-A255-54D4E0CFC882}"/>
    <hyperlink ref="C16" location="'Frank Breland'!A1" display="Issac Breland" xr:uid="{8FB9F588-8710-4347-9B27-165B899F0850}"/>
    <hyperlink ref="C66" location="'Alan Weil'!A1" display="Alan Weil" xr:uid="{FBF2D371-9E49-44E2-806A-05BFB5C66E6D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69214-5E5F-43C4-8F4C-2F4D793E5DB7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19</v>
      </c>
    </row>
    <row r="2" spans="1:17" x14ac:dyDescent="0.25">
      <c r="A2" s="13" t="s">
        <v>25</v>
      </c>
      <c r="B2" s="14" t="s">
        <v>77</v>
      </c>
      <c r="C2" s="15">
        <v>45417</v>
      </c>
      <c r="D2" s="16" t="s">
        <v>52</v>
      </c>
      <c r="E2" s="17">
        <v>179</v>
      </c>
      <c r="F2" s="17">
        <v>177</v>
      </c>
      <c r="G2" s="17">
        <v>184</v>
      </c>
      <c r="H2" s="17">
        <v>169</v>
      </c>
      <c r="I2" s="17"/>
      <c r="J2" s="17"/>
      <c r="K2" s="20">
        <v>4</v>
      </c>
      <c r="L2" s="20">
        <v>709</v>
      </c>
      <c r="M2" s="21">
        <v>177.25</v>
      </c>
      <c r="N2" s="22">
        <v>4</v>
      </c>
      <c r="O2" s="23">
        <v>181.25</v>
      </c>
    </row>
    <row r="4" spans="1:17" x14ac:dyDescent="0.25">
      <c r="K4" s="8">
        <f>SUM(K2:K3)</f>
        <v>4</v>
      </c>
      <c r="L4" s="8">
        <f>SUM(L2:L3)</f>
        <v>709</v>
      </c>
      <c r="M4" s="7">
        <f>SUM(L4/K4)</f>
        <v>177.25</v>
      </c>
      <c r="N4" s="8">
        <f>SUM(N2:N3)</f>
        <v>4</v>
      </c>
      <c r="O4" s="12">
        <f>SUM(M4+N4)</f>
        <v>181.25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4F1B3241-7A29-444B-A8BE-A527E4D61B7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80D16EA-371C-412D-B535-A4597DEE6C1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D768-1F52-4F3D-B315-78012EAE8479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19</v>
      </c>
    </row>
    <row r="2" spans="1:17" x14ac:dyDescent="0.25">
      <c r="A2" s="13" t="s">
        <v>25</v>
      </c>
      <c r="B2" s="14" t="s">
        <v>117</v>
      </c>
      <c r="C2" s="15">
        <v>45592</v>
      </c>
      <c r="D2" s="16" t="s">
        <v>48</v>
      </c>
      <c r="E2" s="17">
        <v>125</v>
      </c>
      <c r="F2" s="17">
        <v>99</v>
      </c>
      <c r="G2" s="17">
        <v>158</v>
      </c>
      <c r="H2" s="17">
        <v>149</v>
      </c>
      <c r="I2" s="17"/>
      <c r="J2" s="17"/>
      <c r="K2" s="20">
        <v>4</v>
      </c>
      <c r="L2" s="20">
        <v>531</v>
      </c>
      <c r="M2" s="21">
        <v>132.75</v>
      </c>
      <c r="N2" s="22">
        <v>2</v>
      </c>
      <c r="O2" s="23">
        <v>134.75</v>
      </c>
    </row>
    <row r="4" spans="1:17" x14ac:dyDescent="0.25">
      <c r="K4" s="8">
        <f>SUM(K2:K3)</f>
        <v>4</v>
      </c>
      <c r="L4" s="8">
        <f>SUM(L2:L3)</f>
        <v>531</v>
      </c>
      <c r="M4" s="7">
        <f>SUM(L4/K4)</f>
        <v>132.75</v>
      </c>
      <c r="N4" s="8">
        <f>SUM(N2:N3)</f>
        <v>2</v>
      </c>
      <c r="O4" s="12">
        <f>SUM(M4+N4)</f>
        <v>134.75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00864211-AE33-4459-96E0-28931F34414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473DADA-B828-4FA1-8587-76E1731D409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73BBF-9732-4C61-92BC-1DACE1076442}">
  <dimension ref="A1:Q4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19</v>
      </c>
    </row>
    <row r="2" spans="1:17" x14ac:dyDescent="0.25">
      <c r="A2" s="13" t="s">
        <v>25</v>
      </c>
      <c r="B2" s="14" t="s">
        <v>54</v>
      </c>
      <c r="C2" s="15">
        <v>45367</v>
      </c>
      <c r="D2" s="16" t="s">
        <v>59</v>
      </c>
      <c r="E2" s="17">
        <v>104</v>
      </c>
      <c r="F2" s="17">
        <v>96</v>
      </c>
      <c r="G2" s="17"/>
      <c r="H2" s="17"/>
      <c r="I2" s="17"/>
      <c r="J2" s="17"/>
      <c r="K2" s="20">
        <v>2</v>
      </c>
      <c r="L2" s="20">
        <v>200</v>
      </c>
      <c r="M2" s="21">
        <v>100</v>
      </c>
      <c r="N2" s="22">
        <v>4</v>
      </c>
      <c r="O2" s="23">
        <v>104</v>
      </c>
    </row>
    <row r="4" spans="1:17" x14ac:dyDescent="0.25">
      <c r="K4" s="8">
        <f>SUM(K2:K3)</f>
        <v>2</v>
      </c>
      <c r="L4" s="8">
        <f>SUM(L2:L3)</f>
        <v>200</v>
      </c>
      <c r="M4" s="7">
        <f>SUM(L4/K4)</f>
        <v>100</v>
      </c>
      <c r="N4" s="8">
        <f>SUM(N2:N3)</f>
        <v>4</v>
      </c>
      <c r="O4" s="12">
        <f>SUM(M4+N4)</f>
        <v>104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203F7072-26BB-4726-9BC3-395233E10DE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6653E0A-84F9-46EA-BB05-B479479FB4F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5721E-7AA6-4CF0-B4A6-5BD00E7B58E7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19</v>
      </c>
    </row>
    <row r="2" spans="1:17" x14ac:dyDescent="0.25">
      <c r="A2" s="13" t="s">
        <v>25</v>
      </c>
      <c r="B2" s="14" t="s">
        <v>53</v>
      </c>
      <c r="C2" s="15">
        <v>45375</v>
      </c>
      <c r="D2" s="16" t="s">
        <v>51</v>
      </c>
      <c r="E2" s="17">
        <v>166</v>
      </c>
      <c r="F2" s="17">
        <v>170</v>
      </c>
      <c r="G2" s="17">
        <v>172</v>
      </c>
      <c r="H2" s="17">
        <v>171</v>
      </c>
      <c r="I2" s="17"/>
      <c r="J2" s="17"/>
      <c r="K2" s="20">
        <v>4</v>
      </c>
      <c r="L2" s="20">
        <v>679</v>
      </c>
      <c r="M2" s="21">
        <v>169.75</v>
      </c>
      <c r="N2" s="22">
        <v>4</v>
      </c>
      <c r="O2" s="23">
        <v>173.75</v>
      </c>
    </row>
    <row r="4" spans="1:17" x14ac:dyDescent="0.25">
      <c r="K4" s="8">
        <f>SUM(K2:K3)</f>
        <v>4</v>
      </c>
      <c r="L4" s="8">
        <f>SUM(L2:L3)</f>
        <v>679</v>
      </c>
      <c r="M4" s="7">
        <f>SUM(L4/K4)</f>
        <v>169.75</v>
      </c>
      <c r="N4" s="8">
        <f>SUM(N2:N3)</f>
        <v>4</v>
      </c>
      <c r="O4" s="12">
        <f>SUM(M4+N4)</f>
        <v>173.75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342FB0D4-9E80-4C24-BDB8-AD6447CCB70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579853F-5B7D-4859-9163-F1DD1205545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283F7-5E33-47E1-B1A5-F4AD157ED4FF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19</v>
      </c>
    </row>
    <row r="2" spans="1:17" x14ac:dyDescent="0.25">
      <c r="A2" s="13" t="s">
        <v>25</v>
      </c>
      <c r="B2" s="14" t="s">
        <v>113</v>
      </c>
      <c r="C2" s="15" t="s">
        <v>112</v>
      </c>
      <c r="D2" s="16" t="s">
        <v>90</v>
      </c>
      <c r="E2" s="17">
        <v>191</v>
      </c>
      <c r="F2" s="17">
        <v>192</v>
      </c>
      <c r="G2" s="17">
        <v>191</v>
      </c>
      <c r="H2" s="17">
        <v>190</v>
      </c>
      <c r="I2" s="17"/>
      <c r="J2" s="17"/>
      <c r="K2" s="20">
        <v>4</v>
      </c>
      <c r="L2" s="20">
        <v>764</v>
      </c>
      <c r="M2" s="21">
        <v>191</v>
      </c>
      <c r="N2" s="22">
        <v>4</v>
      </c>
      <c r="O2" s="23">
        <v>195</v>
      </c>
    </row>
    <row r="3" spans="1:17" x14ac:dyDescent="0.25">
      <c r="A3" s="13" t="s">
        <v>25</v>
      </c>
      <c r="B3" s="14" t="s">
        <v>113</v>
      </c>
      <c r="C3" s="15">
        <v>45590</v>
      </c>
      <c r="D3" s="16" t="s">
        <v>90</v>
      </c>
      <c r="E3" s="17">
        <v>186</v>
      </c>
      <c r="F3" s="17">
        <v>189</v>
      </c>
      <c r="G3" s="17">
        <v>182</v>
      </c>
      <c r="H3" s="17">
        <v>183</v>
      </c>
      <c r="I3" s="17"/>
      <c r="J3" s="17"/>
      <c r="K3" s="20">
        <v>4</v>
      </c>
      <c r="L3" s="20">
        <v>740</v>
      </c>
      <c r="M3" s="21">
        <v>185</v>
      </c>
      <c r="N3" s="22">
        <v>4</v>
      </c>
      <c r="O3" s="23">
        <v>189</v>
      </c>
    </row>
    <row r="4" spans="1:17" x14ac:dyDescent="0.25">
      <c r="A4" s="13" t="s">
        <v>25</v>
      </c>
      <c r="B4" s="14" t="s">
        <v>113</v>
      </c>
      <c r="C4" s="15">
        <v>45597</v>
      </c>
      <c r="D4" s="16" t="s">
        <v>90</v>
      </c>
      <c r="E4" s="17">
        <v>178</v>
      </c>
      <c r="F4" s="17">
        <v>184</v>
      </c>
      <c r="G4" s="17"/>
      <c r="H4" s="17"/>
      <c r="I4" s="17"/>
      <c r="J4" s="17"/>
      <c r="K4" s="20">
        <v>2</v>
      </c>
      <c r="L4" s="20">
        <v>362</v>
      </c>
      <c r="M4" s="21">
        <v>181</v>
      </c>
      <c r="N4" s="22">
        <v>4</v>
      </c>
      <c r="O4" s="23">
        <v>185</v>
      </c>
    </row>
    <row r="6" spans="1:17" x14ac:dyDescent="0.25">
      <c r="K6" s="8">
        <f>SUM(K2:K5)</f>
        <v>10</v>
      </c>
      <c r="L6" s="8">
        <f>SUM(L2:L5)</f>
        <v>1866</v>
      </c>
      <c r="M6" s="7">
        <f>SUM(L6/K6)</f>
        <v>186.6</v>
      </c>
      <c r="N6" s="8">
        <f>SUM(N2:N5)</f>
        <v>12</v>
      </c>
      <c r="O6" s="12">
        <f>SUM(M6+N6)</f>
        <v>198.6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8FDC5FC2-3F22-4A06-BFBC-DCC00F6CC45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2B0468C-CD50-46C6-B3DE-8706104603A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9E0FE-F411-4DB3-863C-24D802F70272}">
  <dimension ref="A1:AD47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19</v>
      </c>
    </row>
    <row r="2" spans="1:17" x14ac:dyDescent="0.25">
      <c r="A2" s="13" t="s">
        <v>25</v>
      </c>
      <c r="B2" s="14" t="s">
        <v>44</v>
      </c>
      <c r="C2" s="15">
        <v>45353</v>
      </c>
      <c r="D2" s="16" t="s">
        <v>43</v>
      </c>
      <c r="E2" s="17">
        <v>175</v>
      </c>
      <c r="F2" s="17">
        <v>176</v>
      </c>
      <c r="G2" s="17">
        <v>186</v>
      </c>
      <c r="H2" s="17">
        <v>168</v>
      </c>
      <c r="I2" s="17"/>
      <c r="J2" s="17"/>
      <c r="K2" s="20">
        <f>COUNT(E2:J2)</f>
        <v>4</v>
      </c>
      <c r="L2" s="20">
        <f>SUM(E2:J2)</f>
        <v>705</v>
      </c>
      <c r="M2" s="21">
        <f>IFERROR(L2/K2,0)</f>
        <v>176.25</v>
      </c>
      <c r="N2" s="22">
        <v>4</v>
      </c>
      <c r="O2" s="23">
        <f>SUM(M2+N2)</f>
        <v>180.25</v>
      </c>
    </row>
    <row r="3" spans="1:17" x14ac:dyDescent="0.25">
      <c r="A3" s="13" t="s">
        <v>25</v>
      </c>
      <c r="B3" s="14" t="s">
        <v>44</v>
      </c>
      <c r="C3" s="15">
        <v>45388</v>
      </c>
      <c r="D3" s="16" t="s">
        <v>43</v>
      </c>
      <c r="E3" s="17">
        <v>179</v>
      </c>
      <c r="F3" s="17">
        <v>188</v>
      </c>
      <c r="G3" s="17">
        <v>183</v>
      </c>
      <c r="H3" s="17">
        <v>183</v>
      </c>
      <c r="I3" s="17">
        <v>177</v>
      </c>
      <c r="J3" s="17">
        <v>183</v>
      </c>
      <c r="K3" s="20">
        <v>6</v>
      </c>
      <c r="L3" s="20">
        <v>1093</v>
      </c>
      <c r="M3" s="21">
        <v>182.16666666666666</v>
      </c>
      <c r="N3" s="22">
        <v>10</v>
      </c>
      <c r="O3" s="23">
        <v>192.16666666666666</v>
      </c>
    </row>
    <row r="4" spans="1:17" x14ac:dyDescent="0.25">
      <c r="A4" s="13" t="s">
        <v>25</v>
      </c>
      <c r="B4" s="14" t="s">
        <v>44</v>
      </c>
      <c r="C4" s="15">
        <v>45050</v>
      </c>
      <c r="D4" s="16" t="s">
        <v>43</v>
      </c>
      <c r="E4" s="17">
        <v>181</v>
      </c>
      <c r="F4" s="17">
        <v>178</v>
      </c>
      <c r="G4" s="17">
        <v>184</v>
      </c>
      <c r="H4" s="17">
        <v>180</v>
      </c>
      <c r="I4" s="17"/>
      <c r="J4" s="17"/>
      <c r="K4" s="20">
        <v>4</v>
      </c>
      <c r="L4" s="20">
        <v>723</v>
      </c>
      <c r="M4" s="21">
        <v>180.75</v>
      </c>
      <c r="N4" s="22">
        <v>3</v>
      </c>
      <c r="O4" s="23">
        <v>183.75</v>
      </c>
    </row>
    <row r="5" spans="1:17" x14ac:dyDescent="0.25">
      <c r="A5" s="13" t="s">
        <v>25</v>
      </c>
      <c r="B5" s="14" t="s">
        <v>44</v>
      </c>
      <c r="C5" s="15">
        <v>45423</v>
      </c>
      <c r="D5" s="16" t="s">
        <v>82</v>
      </c>
      <c r="E5" s="17">
        <v>171</v>
      </c>
      <c r="F5" s="17">
        <v>186</v>
      </c>
      <c r="G5" s="17">
        <v>187</v>
      </c>
      <c r="H5" s="17">
        <v>186</v>
      </c>
      <c r="I5" s="17"/>
      <c r="J5" s="17"/>
      <c r="K5" s="20">
        <v>4</v>
      </c>
      <c r="L5" s="20">
        <v>730</v>
      </c>
      <c r="M5" s="21">
        <v>182.5</v>
      </c>
      <c r="N5" s="22">
        <v>6</v>
      </c>
      <c r="O5" s="23">
        <v>188.5</v>
      </c>
    </row>
    <row r="6" spans="1:17" x14ac:dyDescent="0.25">
      <c r="A6" s="13" t="s">
        <v>20</v>
      </c>
      <c r="B6" s="14" t="s">
        <v>44</v>
      </c>
      <c r="C6" s="15">
        <v>45437</v>
      </c>
      <c r="D6" s="16" t="s">
        <v>90</v>
      </c>
      <c r="E6" s="17">
        <v>182</v>
      </c>
      <c r="F6" s="17">
        <v>184</v>
      </c>
      <c r="G6" s="17">
        <v>187</v>
      </c>
      <c r="H6" s="17">
        <v>177</v>
      </c>
      <c r="I6" s="17"/>
      <c r="J6" s="17"/>
      <c r="K6" s="20">
        <v>4</v>
      </c>
      <c r="L6" s="20">
        <v>730</v>
      </c>
      <c r="M6" s="21">
        <v>182.5</v>
      </c>
      <c r="N6" s="22">
        <v>5</v>
      </c>
      <c r="O6" s="23">
        <v>187.5</v>
      </c>
    </row>
    <row r="7" spans="1:17" x14ac:dyDescent="0.25">
      <c r="A7" s="13" t="s">
        <v>25</v>
      </c>
      <c r="B7" s="14" t="s">
        <v>44</v>
      </c>
      <c r="C7" s="15">
        <v>45449</v>
      </c>
      <c r="D7" s="16" t="s">
        <v>82</v>
      </c>
      <c r="E7" s="17">
        <v>189</v>
      </c>
      <c r="F7" s="17">
        <v>178</v>
      </c>
      <c r="G7" s="17"/>
      <c r="H7" s="17"/>
      <c r="I7" s="17"/>
      <c r="J7" s="17"/>
      <c r="K7" s="20">
        <v>2</v>
      </c>
      <c r="L7" s="20">
        <v>367</v>
      </c>
      <c r="M7" s="21">
        <v>183.5</v>
      </c>
      <c r="N7" s="22">
        <v>5</v>
      </c>
      <c r="O7" s="23">
        <v>188.5</v>
      </c>
    </row>
    <row r="8" spans="1:17" x14ac:dyDescent="0.25">
      <c r="A8" s="13" t="s">
        <v>25</v>
      </c>
      <c r="B8" s="14" t="s">
        <v>44</v>
      </c>
      <c r="C8" s="15">
        <v>45451</v>
      </c>
      <c r="D8" s="16" t="s">
        <v>90</v>
      </c>
      <c r="E8" s="17">
        <v>190</v>
      </c>
      <c r="F8" s="17">
        <v>192</v>
      </c>
      <c r="G8" s="17">
        <v>189</v>
      </c>
      <c r="H8" s="17">
        <v>177</v>
      </c>
      <c r="I8" s="17"/>
      <c r="J8" s="17"/>
      <c r="K8" s="20">
        <v>4</v>
      </c>
      <c r="L8" s="20">
        <v>748</v>
      </c>
      <c r="M8" s="21">
        <v>187</v>
      </c>
      <c r="N8" s="22">
        <v>8</v>
      </c>
      <c r="O8" s="23">
        <v>195</v>
      </c>
    </row>
    <row r="9" spans="1:17" x14ac:dyDescent="0.25">
      <c r="A9" s="13" t="s">
        <v>25</v>
      </c>
      <c r="B9" s="14" t="s">
        <v>44</v>
      </c>
      <c r="C9" s="15">
        <v>45456</v>
      </c>
      <c r="D9" s="16" t="s">
        <v>82</v>
      </c>
      <c r="E9" s="17">
        <v>184</v>
      </c>
      <c r="F9" s="17">
        <v>179</v>
      </c>
      <c r="G9" s="17"/>
      <c r="H9" s="17"/>
      <c r="I9" s="17"/>
      <c r="J9" s="17"/>
      <c r="K9" s="20">
        <v>2</v>
      </c>
      <c r="L9" s="20">
        <v>363</v>
      </c>
      <c r="M9" s="21">
        <v>181.5</v>
      </c>
      <c r="N9" s="22">
        <v>5</v>
      </c>
      <c r="O9" s="23">
        <v>186.5</v>
      </c>
    </row>
    <row r="10" spans="1:17" x14ac:dyDescent="0.25">
      <c r="A10" s="13" t="s">
        <v>25</v>
      </c>
      <c r="B10" s="14" t="s">
        <v>44</v>
      </c>
      <c r="C10" s="15">
        <v>45458</v>
      </c>
      <c r="D10" s="16" t="s">
        <v>82</v>
      </c>
      <c r="E10" s="17">
        <v>191</v>
      </c>
      <c r="F10" s="17">
        <v>191</v>
      </c>
      <c r="G10" s="17">
        <v>187</v>
      </c>
      <c r="H10" s="17">
        <v>192</v>
      </c>
      <c r="I10" s="17"/>
      <c r="J10" s="17"/>
      <c r="K10" s="20">
        <v>4</v>
      </c>
      <c r="L10" s="20">
        <v>761</v>
      </c>
      <c r="M10" s="21">
        <v>190.25</v>
      </c>
      <c r="N10" s="22">
        <v>13</v>
      </c>
      <c r="O10" s="23">
        <v>203.25</v>
      </c>
    </row>
    <row r="11" spans="1:17" x14ac:dyDescent="0.25">
      <c r="A11" s="13" t="s">
        <v>25</v>
      </c>
      <c r="B11" s="14" t="s">
        <v>44</v>
      </c>
      <c r="C11" s="15" t="s">
        <v>97</v>
      </c>
      <c r="D11" s="16" t="s">
        <v>90</v>
      </c>
      <c r="E11" s="52">
        <v>193</v>
      </c>
      <c r="F11" s="17">
        <v>189</v>
      </c>
      <c r="G11" s="17">
        <v>186</v>
      </c>
      <c r="H11" s="17">
        <v>190</v>
      </c>
      <c r="I11" s="17"/>
      <c r="J11" s="17"/>
      <c r="K11" s="20">
        <v>4</v>
      </c>
      <c r="L11" s="20">
        <v>758</v>
      </c>
      <c r="M11" s="21">
        <v>189.5</v>
      </c>
      <c r="N11" s="22">
        <v>9</v>
      </c>
      <c r="O11" s="23">
        <v>198.5</v>
      </c>
    </row>
    <row r="12" spans="1:17" x14ac:dyDescent="0.25">
      <c r="A12" s="13" t="s">
        <v>20</v>
      </c>
      <c r="B12" s="14" t="s">
        <v>44</v>
      </c>
      <c r="C12" s="15">
        <v>45477</v>
      </c>
      <c r="D12" s="16" t="s">
        <v>82</v>
      </c>
      <c r="E12" s="52">
        <v>194</v>
      </c>
      <c r="F12" s="17">
        <v>190</v>
      </c>
      <c r="G12" s="17"/>
      <c r="H12" s="17"/>
      <c r="I12" s="17"/>
      <c r="J12" s="17"/>
      <c r="K12" s="20">
        <v>2</v>
      </c>
      <c r="L12" s="20">
        <v>384</v>
      </c>
      <c r="M12" s="21">
        <v>192</v>
      </c>
      <c r="N12" s="22">
        <v>5</v>
      </c>
      <c r="O12" s="23">
        <v>197</v>
      </c>
    </row>
    <row r="13" spans="1:17" x14ac:dyDescent="0.25">
      <c r="A13" s="13" t="s">
        <v>25</v>
      </c>
      <c r="B13" s="14" t="s">
        <v>44</v>
      </c>
      <c r="C13" s="15">
        <v>45113</v>
      </c>
      <c r="D13" s="16" t="s">
        <v>43</v>
      </c>
      <c r="E13" s="52">
        <v>194</v>
      </c>
      <c r="F13" s="17">
        <v>186</v>
      </c>
      <c r="G13" s="52">
        <v>194</v>
      </c>
      <c r="H13" s="17">
        <v>189</v>
      </c>
      <c r="I13" s="17"/>
      <c r="J13" s="17"/>
      <c r="K13" s="20">
        <v>4</v>
      </c>
      <c r="L13" s="20">
        <v>763</v>
      </c>
      <c r="M13" s="21">
        <v>190.75</v>
      </c>
      <c r="N13" s="22">
        <v>5</v>
      </c>
      <c r="O13" s="23">
        <v>195.75</v>
      </c>
    </row>
    <row r="14" spans="1:17" x14ac:dyDescent="0.25">
      <c r="A14" s="13" t="s">
        <v>20</v>
      </c>
      <c r="B14" s="14" t="s">
        <v>44</v>
      </c>
      <c r="C14" s="15">
        <v>45484</v>
      </c>
      <c r="D14" s="16" t="s">
        <v>82</v>
      </c>
      <c r="E14" s="17">
        <v>186</v>
      </c>
      <c r="F14" s="17">
        <v>184</v>
      </c>
      <c r="G14" s="17"/>
      <c r="H14" s="17"/>
      <c r="I14" s="17"/>
      <c r="J14" s="17"/>
      <c r="K14" s="20">
        <v>2</v>
      </c>
      <c r="L14" s="20">
        <v>370</v>
      </c>
      <c r="M14" s="21">
        <v>185</v>
      </c>
      <c r="N14" s="22">
        <v>5</v>
      </c>
      <c r="O14" s="23">
        <v>190</v>
      </c>
    </row>
    <row r="15" spans="1:17" x14ac:dyDescent="0.25">
      <c r="A15" s="13" t="s">
        <v>20</v>
      </c>
      <c r="B15" s="14" t="s">
        <v>44</v>
      </c>
      <c r="C15" s="15">
        <v>45486</v>
      </c>
      <c r="D15" s="16" t="s">
        <v>82</v>
      </c>
      <c r="E15" s="17">
        <v>190</v>
      </c>
      <c r="F15" s="17">
        <v>192</v>
      </c>
      <c r="G15" s="17">
        <v>193</v>
      </c>
      <c r="H15" s="17">
        <v>186</v>
      </c>
      <c r="I15" s="17"/>
      <c r="J15" s="17"/>
      <c r="K15" s="20">
        <v>4</v>
      </c>
      <c r="L15" s="20">
        <v>761</v>
      </c>
      <c r="M15" s="21">
        <v>190.25</v>
      </c>
      <c r="N15" s="22">
        <v>6</v>
      </c>
      <c r="O15" s="23">
        <v>196.25</v>
      </c>
    </row>
    <row r="16" spans="1:17" x14ac:dyDescent="0.25">
      <c r="A16" s="13" t="s">
        <v>25</v>
      </c>
      <c r="B16" s="14" t="s">
        <v>44</v>
      </c>
      <c r="C16" s="15" t="s">
        <v>101</v>
      </c>
      <c r="D16" s="16" t="s">
        <v>90</v>
      </c>
      <c r="E16" s="52">
        <v>193</v>
      </c>
      <c r="F16" s="17">
        <v>189.001</v>
      </c>
      <c r="G16" s="17"/>
      <c r="H16" s="17"/>
      <c r="I16" s="17"/>
      <c r="J16" s="17"/>
      <c r="K16" s="20">
        <v>2</v>
      </c>
      <c r="L16" s="20">
        <v>382.00099999999998</v>
      </c>
      <c r="M16" s="21">
        <v>191.00049999999999</v>
      </c>
      <c r="N16" s="22">
        <v>9</v>
      </c>
      <c r="O16" s="23">
        <v>200.00049999999999</v>
      </c>
    </row>
    <row r="17" spans="1:30" x14ac:dyDescent="0.25">
      <c r="A17" s="13" t="s">
        <v>25</v>
      </c>
      <c r="B17" s="14" t="s">
        <v>44</v>
      </c>
      <c r="C17" s="15">
        <v>45499</v>
      </c>
      <c r="D17" s="16" t="s">
        <v>90</v>
      </c>
      <c r="E17" s="17">
        <v>189</v>
      </c>
      <c r="F17" s="17">
        <v>192</v>
      </c>
      <c r="G17" s="17"/>
      <c r="H17" s="17"/>
      <c r="I17" s="17"/>
      <c r="J17" s="17"/>
      <c r="K17" s="20">
        <v>2</v>
      </c>
      <c r="L17" s="20">
        <v>381</v>
      </c>
      <c r="M17" s="21">
        <v>190.5</v>
      </c>
      <c r="N17" s="22">
        <v>6</v>
      </c>
      <c r="O17" s="23">
        <v>196.5</v>
      </c>
    </row>
    <row r="18" spans="1:30" x14ac:dyDescent="0.25">
      <c r="A18" s="13" t="s">
        <v>25</v>
      </c>
      <c r="B18" s="14" t="s">
        <v>44</v>
      </c>
      <c r="C18" s="15">
        <v>45500</v>
      </c>
      <c r="D18" s="16" t="s">
        <v>90</v>
      </c>
      <c r="E18" s="17">
        <v>192</v>
      </c>
      <c r="F18" s="17">
        <v>190</v>
      </c>
      <c r="G18" s="52">
        <v>199</v>
      </c>
      <c r="H18" s="52">
        <v>193</v>
      </c>
      <c r="I18" s="17"/>
      <c r="J18" s="17"/>
      <c r="K18" s="20">
        <v>4</v>
      </c>
      <c r="L18" s="20">
        <v>774</v>
      </c>
      <c r="M18" s="21">
        <v>193.5</v>
      </c>
      <c r="N18" s="22">
        <v>9</v>
      </c>
      <c r="O18" s="23">
        <v>202.5</v>
      </c>
    </row>
    <row r="19" spans="1:30" x14ac:dyDescent="0.25">
      <c r="A19" s="13" t="s">
        <v>25</v>
      </c>
      <c r="B19" s="14" t="s">
        <v>44</v>
      </c>
      <c r="C19" s="15">
        <v>45506</v>
      </c>
      <c r="D19" s="16" t="s">
        <v>90</v>
      </c>
      <c r="E19" s="52">
        <v>196</v>
      </c>
      <c r="F19" s="17">
        <v>189</v>
      </c>
      <c r="G19" s="17"/>
      <c r="H19" s="17"/>
      <c r="I19" s="17"/>
      <c r="J19" s="17"/>
      <c r="K19" s="20">
        <v>2</v>
      </c>
      <c r="L19" s="20">
        <v>385</v>
      </c>
      <c r="M19" s="21">
        <v>192.5</v>
      </c>
      <c r="N19" s="22">
        <v>9</v>
      </c>
      <c r="O19" s="23">
        <v>201.5</v>
      </c>
    </row>
    <row r="20" spans="1:30" x14ac:dyDescent="0.25">
      <c r="A20" s="13" t="s">
        <v>25</v>
      </c>
      <c r="B20" s="14" t="s">
        <v>44</v>
      </c>
      <c r="C20" s="15">
        <v>45507</v>
      </c>
      <c r="D20" s="16" t="s">
        <v>43</v>
      </c>
      <c r="E20" s="17">
        <v>184</v>
      </c>
      <c r="F20" s="17">
        <v>190</v>
      </c>
      <c r="G20" s="17">
        <v>184</v>
      </c>
      <c r="H20" s="17">
        <v>189</v>
      </c>
      <c r="I20" s="17"/>
      <c r="J20" s="17"/>
      <c r="K20" s="20">
        <v>4</v>
      </c>
      <c r="L20" s="20">
        <v>747</v>
      </c>
      <c r="M20" s="21">
        <v>186.75</v>
      </c>
      <c r="N20" s="22">
        <v>6</v>
      </c>
      <c r="O20" s="23">
        <v>192.75</v>
      </c>
    </row>
    <row r="21" spans="1:30" x14ac:dyDescent="0.25">
      <c r="A21" s="13" t="s">
        <v>25</v>
      </c>
      <c r="B21" s="14" t="s">
        <v>44</v>
      </c>
      <c r="C21" s="15">
        <v>45513</v>
      </c>
      <c r="D21" s="16" t="s">
        <v>90</v>
      </c>
      <c r="E21" s="52">
        <v>195</v>
      </c>
      <c r="F21" s="17">
        <v>192</v>
      </c>
      <c r="G21" s="17"/>
      <c r="H21" s="17"/>
      <c r="I21" s="17"/>
      <c r="J21" s="17"/>
      <c r="K21" s="20">
        <v>2</v>
      </c>
      <c r="L21" s="20">
        <v>387</v>
      </c>
      <c r="M21" s="21">
        <v>193.5</v>
      </c>
      <c r="N21" s="22">
        <v>9</v>
      </c>
      <c r="O21" s="23">
        <v>202.5</v>
      </c>
    </row>
    <row r="22" spans="1:30" x14ac:dyDescent="0.25">
      <c r="A22" s="13" t="s">
        <v>25</v>
      </c>
      <c r="B22" s="14" t="s">
        <v>44</v>
      </c>
      <c r="C22" s="15">
        <v>45520</v>
      </c>
      <c r="D22" s="16" t="s">
        <v>90</v>
      </c>
      <c r="E22" s="17">
        <v>192</v>
      </c>
      <c r="F22" s="17">
        <v>192</v>
      </c>
      <c r="G22" s="17"/>
      <c r="H22" s="17"/>
      <c r="I22" s="17"/>
      <c r="J22" s="17"/>
      <c r="K22" s="20">
        <v>2</v>
      </c>
      <c r="L22" s="20">
        <v>384</v>
      </c>
      <c r="M22" s="21">
        <v>192</v>
      </c>
      <c r="N22" s="22">
        <v>5</v>
      </c>
      <c r="O22" s="23">
        <v>197</v>
      </c>
    </row>
    <row r="23" spans="1:30" x14ac:dyDescent="0.25">
      <c r="A23" s="13" t="s">
        <v>25</v>
      </c>
      <c r="B23" s="14" t="s">
        <v>44</v>
      </c>
      <c r="C23" s="15">
        <v>45527</v>
      </c>
      <c r="D23" s="16" t="s">
        <v>90</v>
      </c>
      <c r="E23" s="17">
        <v>192</v>
      </c>
      <c r="F23" s="52">
        <v>193</v>
      </c>
      <c r="G23" s="17"/>
      <c r="H23" s="17"/>
      <c r="I23" s="17"/>
      <c r="J23" s="17"/>
      <c r="K23" s="20">
        <v>2</v>
      </c>
      <c r="L23" s="20">
        <v>385</v>
      </c>
      <c r="M23" s="21">
        <v>192.5</v>
      </c>
      <c r="N23" s="22">
        <v>6</v>
      </c>
      <c r="O23" s="23">
        <v>198.5</v>
      </c>
    </row>
    <row r="24" spans="1:30" x14ac:dyDescent="0.25">
      <c r="A24" s="13" t="s">
        <v>25</v>
      </c>
      <c r="B24" s="14" t="s">
        <v>44</v>
      </c>
      <c r="C24" s="15">
        <v>45528</v>
      </c>
      <c r="D24" s="16" t="s">
        <v>90</v>
      </c>
      <c r="E24" s="52">
        <v>198</v>
      </c>
      <c r="F24" s="17">
        <v>190</v>
      </c>
      <c r="G24" s="52">
        <v>195</v>
      </c>
      <c r="H24" s="52">
        <v>195</v>
      </c>
      <c r="I24" s="17"/>
      <c r="J24" s="17"/>
      <c r="K24" s="20">
        <v>4</v>
      </c>
      <c r="L24" s="20">
        <v>778</v>
      </c>
      <c r="M24" s="21">
        <v>194.5</v>
      </c>
      <c r="N24" s="22">
        <v>13</v>
      </c>
      <c r="O24" s="23">
        <v>207.5</v>
      </c>
    </row>
    <row r="25" spans="1:30" x14ac:dyDescent="0.25">
      <c r="A25" s="13" t="s">
        <v>25</v>
      </c>
      <c r="B25" s="14" t="s">
        <v>44</v>
      </c>
      <c r="C25" s="15">
        <v>45535</v>
      </c>
      <c r="D25" s="16" t="s">
        <v>67</v>
      </c>
      <c r="E25" s="17">
        <v>189.001</v>
      </c>
      <c r="F25" s="58">
        <v>192</v>
      </c>
      <c r="G25" s="52">
        <v>194</v>
      </c>
      <c r="H25" s="17">
        <v>190</v>
      </c>
      <c r="I25" s="52">
        <v>194</v>
      </c>
      <c r="J25" s="52">
        <v>193</v>
      </c>
      <c r="K25" s="20">
        <v>6</v>
      </c>
      <c r="L25" s="20">
        <v>1152.001</v>
      </c>
      <c r="M25" s="21">
        <v>192.00016666666667</v>
      </c>
      <c r="N25" s="22">
        <v>60</v>
      </c>
      <c r="O25" s="23">
        <v>252.00016666666667</v>
      </c>
    </row>
    <row r="26" spans="1:30" x14ac:dyDescent="0.25">
      <c r="A26" s="13" t="s">
        <v>25</v>
      </c>
      <c r="B26" s="14" t="s">
        <v>44</v>
      </c>
      <c r="C26" s="15">
        <v>45541</v>
      </c>
      <c r="D26" s="16" t="s">
        <v>90</v>
      </c>
      <c r="E26" s="17">
        <v>192.001</v>
      </c>
      <c r="F26" s="52">
        <v>193</v>
      </c>
      <c r="G26" s="52">
        <v>194</v>
      </c>
      <c r="H26" s="52">
        <v>194.001</v>
      </c>
      <c r="I26" s="17"/>
      <c r="J26" s="17"/>
      <c r="K26" s="20">
        <v>4</v>
      </c>
      <c r="L26" s="20">
        <v>773.00199999999995</v>
      </c>
      <c r="M26" s="21">
        <v>193.25049999999999</v>
      </c>
      <c r="N26" s="22">
        <v>11</v>
      </c>
      <c r="O26" s="23">
        <v>204.25049999999999</v>
      </c>
    </row>
    <row r="27" spans="1:30" x14ac:dyDescent="0.25">
      <c r="A27" s="13" t="s">
        <v>25</v>
      </c>
      <c r="B27" s="14" t="s">
        <v>44</v>
      </c>
      <c r="C27" s="15">
        <v>45542</v>
      </c>
      <c r="D27" s="16" t="s">
        <v>43</v>
      </c>
      <c r="E27" s="17">
        <v>186</v>
      </c>
      <c r="F27" s="17">
        <v>183</v>
      </c>
      <c r="G27" s="17">
        <v>183</v>
      </c>
      <c r="H27" s="17">
        <v>189</v>
      </c>
      <c r="I27" s="17"/>
      <c r="J27" s="17"/>
      <c r="K27" s="20">
        <v>4</v>
      </c>
      <c r="L27" s="20">
        <v>741</v>
      </c>
      <c r="M27" s="21">
        <v>185.25</v>
      </c>
      <c r="N27" s="22">
        <v>7</v>
      </c>
      <c r="O27" s="23">
        <v>192.25</v>
      </c>
      <c r="Z27" s="8">
        <f>SUM(K2:K26)</f>
        <v>84</v>
      </c>
      <c r="AA27" s="8">
        <f>SUM(L2:L26)</f>
        <v>15784.004000000001</v>
      </c>
      <c r="AB27" s="7">
        <f>SUM(AA27/Z27)</f>
        <v>187.90480952380955</v>
      </c>
      <c r="AC27" s="8">
        <f>SUM(N2:N26)</f>
        <v>232</v>
      </c>
      <c r="AD27" s="12">
        <f>SUM(AB27+AC27)</f>
        <v>419.90480952380955</v>
      </c>
    </row>
    <row r="28" spans="1:30" x14ac:dyDescent="0.25">
      <c r="A28" s="13" t="s">
        <v>25</v>
      </c>
      <c r="B28" s="14" t="s">
        <v>44</v>
      </c>
      <c r="C28" s="15">
        <v>45548</v>
      </c>
      <c r="D28" s="16" t="s">
        <v>90</v>
      </c>
      <c r="E28" s="17">
        <v>192</v>
      </c>
      <c r="F28" s="17">
        <v>192.001</v>
      </c>
      <c r="G28" s="17">
        <v>192</v>
      </c>
      <c r="H28" s="52">
        <v>195</v>
      </c>
      <c r="I28" s="17"/>
      <c r="J28" s="17"/>
      <c r="K28" s="20">
        <v>4</v>
      </c>
      <c r="L28" s="20">
        <v>771.00099999999998</v>
      </c>
      <c r="M28" s="21">
        <v>192.75024999999999</v>
      </c>
      <c r="N28" s="22">
        <v>11</v>
      </c>
      <c r="O28" s="23">
        <v>203.75024999999999</v>
      </c>
    </row>
    <row r="29" spans="1:30" x14ac:dyDescent="0.25">
      <c r="A29" s="13" t="s">
        <v>25</v>
      </c>
      <c r="B29" s="14" t="s">
        <v>44</v>
      </c>
      <c r="C29" s="15">
        <v>45549</v>
      </c>
      <c r="D29" s="16" t="s">
        <v>82</v>
      </c>
      <c r="E29" s="17">
        <v>189</v>
      </c>
      <c r="F29" s="17">
        <v>191</v>
      </c>
      <c r="G29" s="17">
        <v>187</v>
      </c>
      <c r="H29" s="52">
        <v>193</v>
      </c>
      <c r="I29" s="17">
        <v>187</v>
      </c>
      <c r="J29" s="17">
        <v>189</v>
      </c>
      <c r="K29" s="20">
        <v>6</v>
      </c>
      <c r="L29" s="20">
        <v>1136</v>
      </c>
      <c r="M29" s="21">
        <v>189.33333333333334</v>
      </c>
      <c r="N29" s="22">
        <v>14</v>
      </c>
      <c r="O29" s="23">
        <v>203.33333333333334</v>
      </c>
    </row>
    <row r="30" spans="1:30" x14ac:dyDescent="0.25">
      <c r="A30" s="13" t="s">
        <v>25</v>
      </c>
      <c r="B30" s="14" t="s">
        <v>44</v>
      </c>
      <c r="C30" s="15" t="s">
        <v>111</v>
      </c>
      <c r="D30" s="16" t="s">
        <v>90</v>
      </c>
      <c r="E30" s="17">
        <v>192.001</v>
      </c>
      <c r="F30" s="17">
        <v>192.001</v>
      </c>
      <c r="G30" s="52">
        <v>196</v>
      </c>
      <c r="H30" s="17">
        <v>192.001</v>
      </c>
      <c r="I30" s="17"/>
      <c r="J30" s="17"/>
      <c r="K30" s="20">
        <v>4</v>
      </c>
      <c r="L30" s="20">
        <v>772.00299999999993</v>
      </c>
      <c r="M30" s="21">
        <v>193.00074999999998</v>
      </c>
      <c r="N30" s="22">
        <v>13</v>
      </c>
      <c r="O30" s="23">
        <v>206.00074999999998</v>
      </c>
    </row>
    <row r="31" spans="1:30" x14ac:dyDescent="0.25">
      <c r="A31" s="13" t="s">
        <v>25</v>
      </c>
      <c r="B31" s="14" t="s">
        <v>44</v>
      </c>
      <c r="C31" s="15" t="s">
        <v>112</v>
      </c>
      <c r="D31" s="16" t="s">
        <v>90</v>
      </c>
      <c r="E31" s="17">
        <v>192.001</v>
      </c>
      <c r="F31" s="52">
        <v>194</v>
      </c>
      <c r="G31" s="17">
        <v>192</v>
      </c>
      <c r="H31" s="17">
        <v>192.001</v>
      </c>
      <c r="I31" s="17"/>
      <c r="J31" s="17"/>
      <c r="K31" s="20">
        <v>4</v>
      </c>
      <c r="L31" s="20">
        <v>770.00199999999995</v>
      </c>
      <c r="M31" s="21">
        <v>192.50049999999999</v>
      </c>
      <c r="N31" s="22">
        <v>13</v>
      </c>
      <c r="O31" s="23">
        <v>205.50049999999999</v>
      </c>
    </row>
    <row r="32" spans="1:30" x14ac:dyDescent="0.25">
      <c r="A32" s="13" t="s">
        <v>25</v>
      </c>
      <c r="B32" s="14" t="s">
        <v>44</v>
      </c>
      <c r="C32" s="15">
        <v>45563</v>
      </c>
      <c r="D32" s="16" t="s">
        <v>90</v>
      </c>
      <c r="E32" s="52">
        <v>194</v>
      </c>
      <c r="F32" s="17">
        <v>192</v>
      </c>
      <c r="G32" s="17">
        <v>192</v>
      </c>
      <c r="H32" s="17">
        <v>192.001</v>
      </c>
      <c r="I32" s="17"/>
      <c r="J32" s="17"/>
      <c r="K32" s="20">
        <v>4</v>
      </c>
      <c r="L32" s="20">
        <v>770.00099999999998</v>
      </c>
      <c r="M32" s="21">
        <v>192.50024999999999</v>
      </c>
      <c r="N32" s="22">
        <v>13</v>
      </c>
      <c r="O32" s="23">
        <v>205.50024999999999</v>
      </c>
    </row>
    <row r="33" spans="1:15" x14ac:dyDescent="0.25">
      <c r="A33" s="13" t="s">
        <v>25</v>
      </c>
      <c r="B33" s="14" t="s">
        <v>44</v>
      </c>
      <c r="C33" s="15">
        <v>45569</v>
      </c>
      <c r="D33" s="16" t="s">
        <v>90</v>
      </c>
      <c r="E33" s="52">
        <v>194</v>
      </c>
      <c r="F33" s="17">
        <v>192</v>
      </c>
      <c r="G33" s="17">
        <v>192</v>
      </c>
      <c r="H33" s="17">
        <v>192.001</v>
      </c>
      <c r="I33" s="17"/>
      <c r="J33" s="17"/>
      <c r="K33" s="20">
        <v>4</v>
      </c>
      <c r="L33" s="20">
        <v>770.00099999999998</v>
      </c>
      <c r="M33" s="21">
        <v>192.50024999999999</v>
      </c>
      <c r="N33" s="22">
        <v>13</v>
      </c>
      <c r="O33" s="23">
        <v>205.50024999999999</v>
      </c>
    </row>
    <row r="34" spans="1:15" x14ac:dyDescent="0.25">
      <c r="A34" s="13" t="s">
        <v>25</v>
      </c>
      <c r="B34" s="14" t="s">
        <v>44</v>
      </c>
      <c r="C34" s="15">
        <v>45570</v>
      </c>
      <c r="D34" s="16" t="s">
        <v>43</v>
      </c>
      <c r="E34" s="52">
        <v>195</v>
      </c>
      <c r="F34" s="52">
        <v>193</v>
      </c>
      <c r="G34" s="17">
        <v>191</v>
      </c>
      <c r="H34" s="17">
        <v>189</v>
      </c>
      <c r="I34" s="17"/>
      <c r="J34" s="17"/>
      <c r="K34" s="20">
        <v>4</v>
      </c>
      <c r="L34" s="20">
        <v>768</v>
      </c>
      <c r="M34" s="21">
        <v>192</v>
      </c>
      <c r="N34" s="22">
        <v>11</v>
      </c>
      <c r="O34" s="23">
        <v>203</v>
      </c>
    </row>
    <row r="35" spans="1:15" x14ac:dyDescent="0.25">
      <c r="A35" s="13" t="s">
        <v>25</v>
      </c>
      <c r="B35" s="14" t="s">
        <v>44</v>
      </c>
      <c r="C35" s="15">
        <v>45576</v>
      </c>
      <c r="D35" s="16" t="s">
        <v>116</v>
      </c>
      <c r="E35" s="52">
        <v>196.001</v>
      </c>
      <c r="F35" s="52">
        <v>195</v>
      </c>
      <c r="G35" s="52">
        <v>197</v>
      </c>
      <c r="H35" s="52">
        <v>195</v>
      </c>
      <c r="I35" s="17"/>
      <c r="J35" s="17"/>
      <c r="K35" s="20">
        <v>4</v>
      </c>
      <c r="L35" s="20">
        <v>783.00099999999998</v>
      </c>
      <c r="M35" s="21">
        <v>195.75024999999999</v>
      </c>
      <c r="N35" s="22">
        <v>13</v>
      </c>
      <c r="O35" s="23">
        <v>208.75024999999999</v>
      </c>
    </row>
    <row r="36" spans="1:15" x14ac:dyDescent="0.25">
      <c r="A36" s="13" t="s">
        <v>25</v>
      </c>
      <c r="B36" s="14" t="s">
        <v>44</v>
      </c>
      <c r="C36" s="15">
        <v>45583</v>
      </c>
      <c r="D36" s="16" t="s">
        <v>90</v>
      </c>
      <c r="E36" s="17">
        <v>192</v>
      </c>
      <c r="F36" s="52">
        <v>193</v>
      </c>
      <c r="G36" s="52">
        <v>194</v>
      </c>
      <c r="H36" s="52">
        <v>193</v>
      </c>
      <c r="I36" s="17"/>
      <c r="J36" s="17"/>
      <c r="K36" s="20">
        <v>4</v>
      </c>
      <c r="L36" s="20">
        <v>772</v>
      </c>
      <c r="M36" s="21">
        <v>193</v>
      </c>
      <c r="N36" s="22">
        <v>11</v>
      </c>
      <c r="O36" s="23">
        <v>204</v>
      </c>
    </row>
    <row r="37" spans="1:15" x14ac:dyDescent="0.25">
      <c r="A37" s="13" t="s">
        <v>25</v>
      </c>
      <c r="B37" s="14" t="s">
        <v>44</v>
      </c>
      <c r="C37" s="15">
        <v>45584</v>
      </c>
      <c r="D37" s="16" t="s">
        <v>59</v>
      </c>
      <c r="E37" s="17">
        <v>190</v>
      </c>
      <c r="F37" s="17">
        <v>185</v>
      </c>
      <c r="G37" s="17">
        <v>187</v>
      </c>
      <c r="H37" s="17">
        <v>185</v>
      </c>
      <c r="I37" s="17">
        <v>189</v>
      </c>
      <c r="J37" s="17">
        <v>189</v>
      </c>
      <c r="K37" s="20">
        <v>6</v>
      </c>
      <c r="L37" s="20">
        <v>1125</v>
      </c>
      <c r="M37" s="21">
        <v>187.5</v>
      </c>
      <c r="N37" s="22">
        <v>30</v>
      </c>
      <c r="O37" s="23">
        <v>217.5</v>
      </c>
    </row>
    <row r="38" spans="1:15" x14ac:dyDescent="0.25">
      <c r="A38" s="13" t="s">
        <v>25</v>
      </c>
      <c r="B38" s="14" t="s">
        <v>44</v>
      </c>
      <c r="C38" s="15">
        <v>45590</v>
      </c>
      <c r="D38" s="16" t="s">
        <v>90</v>
      </c>
      <c r="E38" s="52">
        <v>195</v>
      </c>
      <c r="F38" s="52">
        <v>193</v>
      </c>
      <c r="G38" s="17">
        <v>192</v>
      </c>
      <c r="H38" s="52">
        <v>198</v>
      </c>
      <c r="I38" s="17"/>
      <c r="J38" s="17"/>
      <c r="K38" s="20">
        <v>4</v>
      </c>
      <c r="L38" s="20">
        <v>778</v>
      </c>
      <c r="M38" s="21">
        <v>194.5</v>
      </c>
      <c r="N38" s="22">
        <v>13</v>
      </c>
      <c r="O38" s="23">
        <v>207.5</v>
      </c>
    </row>
    <row r="39" spans="1:15" x14ac:dyDescent="0.25">
      <c r="A39" s="13" t="s">
        <v>25</v>
      </c>
      <c r="B39" s="14" t="s">
        <v>44</v>
      </c>
      <c r="C39" s="15">
        <v>45591</v>
      </c>
      <c r="D39" s="16" t="s">
        <v>90</v>
      </c>
      <c r="E39" s="52">
        <v>195</v>
      </c>
      <c r="F39" s="17">
        <v>192</v>
      </c>
      <c r="G39" s="17">
        <v>183</v>
      </c>
      <c r="H39" s="17">
        <v>192</v>
      </c>
      <c r="I39" s="17">
        <v>189</v>
      </c>
      <c r="J39" s="52">
        <v>194</v>
      </c>
      <c r="K39" s="20">
        <v>6</v>
      </c>
      <c r="L39" s="20">
        <v>1145</v>
      </c>
      <c r="M39" s="21">
        <v>190.83333333333334</v>
      </c>
      <c r="N39" s="22">
        <v>30</v>
      </c>
      <c r="O39" s="23">
        <v>220.83333333333334</v>
      </c>
    </row>
    <row r="40" spans="1:15" x14ac:dyDescent="0.25">
      <c r="A40" s="13" t="s">
        <v>25</v>
      </c>
      <c r="B40" s="14" t="s">
        <v>44</v>
      </c>
      <c r="C40" s="15">
        <v>45597</v>
      </c>
      <c r="D40" s="16" t="s">
        <v>90</v>
      </c>
      <c r="E40" s="52">
        <v>193</v>
      </c>
      <c r="F40" s="52">
        <v>195</v>
      </c>
      <c r="G40" s="17"/>
      <c r="H40" s="17"/>
      <c r="I40" s="17"/>
      <c r="J40" s="17"/>
      <c r="K40" s="20">
        <v>2</v>
      </c>
      <c r="L40" s="20">
        <v>388</v>
      </c>
      <c r="M40" s="21">
        <v>194</v>
      </c>
      <c r="N40" s="22">
        <v>9</v>
      </c>
      <c r="O40" s="23">
        <v>203</v>
      </c>
    </row>
    <row r="41" spans="1:15" x14ac:dyDescent="0.25">
      <c r="A41" s="13" t="s">
        <v>25</v>
      </c>
      <c r="B41" s="14" t="s">
        <v>44</v>
      </c>
      <c r="C41" s="15">
        <v>45598</v>
      </c>
      <c r="D41" s="16" t="s">
        <v>43</v>
      </c>
      <c r="E41" s="52">
        <v>193</v>
      </c>
      <c r="F41" s="17">
        <v>192</v>
      </c>
      <c r="G41" s="17">
        <v>190</v>
      </c>
      <c r="H41" s="17">
        <v>191</v>
      </c>
      <c r="I41" s="17">
        <v>189</v>
      </c>
      <c r="J41" s="17">
        <v>192</v>
      </c>
      <c r="K41" s="20">
        <v>6</v>
      </c>
      <c r="L41" s="20">
        <v>1147</v>
      </c>
      <c r="M41" s="21">
        <v>191.16666666666666</v>
      </c>
      <c r="N41" s="22">
        <v>34</v>
      </c>
      <c r="O41" s="23">
        <v>225.16666666666666</v>
      </c>
    </row>
    <row r="42" spans="1:15" x14ac:dyDescent="0.25">
      <c r="A42" s="60" t="s">
        <v>25</v>
      </c>
      <c r="B42" s="61" t="s">
        <v>44</v>
      </c>
      <c r="C42" s="62">
        <v>45604</v>
      </c>
      <c r="D42" s="63" t="s">
        <v>90</v>
      </c>
      <c r="E42" s="64">
        <v>194</v>
      </c>
      <c r="F42" s="65">
        <v>192</v>
      </c>
      <c r="G42" s="65"/>
      <c r="H42" s="65"/>
      <c r="I42" s="65"/>
      <c r="J42" s="65"/>
      <c r="K42" s="66">
        <v>2</v>
      </c>
      <c r="L42" s="66">
        <v>386</v>
      </c>
      <c r="M42" s="67">
        <v>193</v>
      </c>
      <c r="N42" s="68">
        <v>9</v>
      </c>
      <c r="O42" s="69">
        <v>202</v>
      </c>
    </row>
    <row r="43" spans="1:15" x14ac:dyDescent="0.25">
      <c r="A43" s="13" t="s">
        <v>25</v>
      </c>
      <c r="B43" s="14" t="s">
        <v>44</v>
      </c>
      <c r="C43" s="15">
        <v>45612</v>
      </c>
      <c r="D43" s="16" t="s">
        <v>72</v>
      </c>
      <c r="E43" s="17">
        <v>184</v>
      </c>
      <c r="F43" s="17">
        <v>186</v>
      </c>
      <c r="G43" s="17">
        <v>192</v>
      </c>
      <c r="H43" s="52">
        <v>193</v>
      </c>
      <c r="I43" s="17"/>
      <c r="J43" s="17"/>
      <c r="K43" s="20">
        <v>4</v>
      </c>
      <c r="L43" s="20">
        <v>755</v>
      </c>
      <c r="M43" s="21">
        <v>188.75</v>
      </c>
      <c r="N43" s="22">
        <v>13</v>
      </c>
      <c r="O43" s="23">
        <v>201.75</v>
      </c>
    </row>
    <row r="44" spans="1:15" x14ac:dyDescent="0.25">
      <c r="A44" s="13" t="s">
        <v>25</v>
      </c>
      <c r="B44" s="14" t="s">
        <v>44</v>
      </c>
      <c r="C44" s="15">
        <v>45619</v>
      </c>
      <c r="D44" s="16" t="s">
        <v>90</v>
      </c>
      <c r="E44" s="17">
        <v>191</v>
      </c>
      <c r="F44" s="17">
        <v>188</v>
      </c>
      <c r="G44" s="17">
        <v>192</v>
      </c>
      <c r="H44" s="17">
        <v>184</v>
      </c>
      <c r="I44" s="17"/>
      <c r="J44" s="17"/>
      <c r="K44" s="20">
        <v>4</v>
      </c>
      <c r="L44" s="20">
        <v>755</v>
      </c>
      <c r="M44" s="21">
        <v>188.75</v>
      </c>
      <c r="N44" s="22">
        <v>8</v>
      </c>
      <c r="O44" s="23">
        <v>196.75</v>
      </c>
    </row>
    <row r="45" spans="1:15" x14ac:dyDescent="0.25">
      <c r="A45" s="13" t="s">
        <v>25</v>
      </c>
      <c r="B45" s="14" t="s">
        <v>44</v>
      </c>
      <c r="C45" s="15">
        <v>45626</v>
      </c>
      <c r="D45" s="16" t="s">
        <v>90</v>
      </c>
      <c r="E45" s="17">
        <v>185</v>
      </c>
      <c r="F45" s="17">
        <v>189</v>
      </c>
      <c r="G45" s="17">
        <v>191</v>
      </c>
      <c r="H45" s="17">
        <v>192</v>
      </c>
      <c r="I45" s="17">
        <v>190</v>
      </c>
      <c r="J45" s="17">
        <v>192</v>
      </c>
      <c r="K45" s="20">
        <v>6</v>
      </c>
      <c r="L45" s="20">
        <v>1139</v>
      </c>
      <c r="M45" s="21">
        <v>189.83333333333334</v>
      </c>
      <c r="N45" s="22">
        <v>18</v>
      </c>
      <c r="O45" s="23">
        <v>207.83333333333334</v>
      </c>
    </row>
    <row r="47" spans="1:15" x14ac:dyDescent="0.25">
      <c r="K47" s="8">
        <f>SUM(K2:K46)</f>
        <v>166</v>
      </c>
      <c r="L47" s="8">
        <f>SUM(L2:L46)</f>
        <v>31455.013000000003</v>
      </c>
      <c r="M47" s="7">
        <f>SUM(L47/K47)</f>
        <v>189.48803012048194</v>
      </c>
      <c r="N47" s="8">
        <f>SUM(N2:N46)</f>
        <v>515</v>
      </c>
      <c r="O47" s="12">
        <f>SUM(M47+N47)</f>
        <v>704.48803012048188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12" name="Range1_19"/>
    <protectedRange algorithmName="SHA-512" hashValue="ON39YdpmFHfN9f47KpiRvqrKx0V9+erV1CNkpWzYhW/Qyc6aT8rEyCrvauWSYGZK2ia3o7vd3akF07acHAFpOA==" saltValue="yVW9XmDwTqEnmpSGai0KYg==" spinCount="100000" sqref="E12:J12 B12" name="Range1_21"/>
    <protectedRange algorithmName="SHA-512" hashValue="ON39YdpmFHfN9f47KpiRvqrKx0V9+erV1CNkpWzYhW/Qyc6aT8rEyCrvauWSYGZK2ia3o7vd3akF07acHAFpOA==" saltValue="yVW9XmDwTqEnmpSGai0KYg==" spinCount="100000" sqref="D12" name="Range1_1_16"/>
    <protectedRange algorithmName="SHA-512" hashValue="ON39YdpmFHfN9f47KpiRvqrKx0V9+erV1CNkpWzYhW/Qyc6aT8rEyCrvauWSYGZK2ia3o7vd3akF07acHAFpOA==" saltValue="yVW9XmDwTqEnmpSGai0KYg==" spinCount="100000" sqref="E13:J14 B13:C14" name="Range1_21_1"/>
    <protectedRange algorithmName="SHA-512" hashValue="ON39YdpmFHfN9f47KpiRvqrKx0V9+erV1CNkpWzYhW/Qyc6aT8rEyCrvauWSYGZK2ia3o7vd3akF07acHAFpOA==" saltValue="yVW9XmDwTqEnmpSGai0KYg==" spinCount="100000" sqref="D13:D14" name="Range1_1_16_1"/>
  </protectedRanges>
  <hyperlinks>
    <hyperlink ref="Q1" location="'National Rankings'!A1" display="Back to Ranking" xr:uid="{5AB7D843-96A4-4451-B9B9-E8B14962794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1209A63-E336-4A3A-94E0-7D4291847DC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27E1D-AEC6-4783-B32F-F48E470DEC78}">
  <dimension ref="A1:Q10"/>
  <sheetViews>
    <sheetView workbookViewId="0">
      <selection activeCell="K11" sqref="K1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19</v>
      </c>
    </row>
    <row r="2" spans="1:17" x14ac:dyDescent="0.25">
      <c r="A2" s="13" t="s">
        <v>25</v>
      </c>
      <c r="B2" s="14" t="s">
        <v>55</v>
      </c>
      <c r="C2" s="15">
        <v>45375</v>
      </c>
      <c r="D2" s="16" t="s">
        <v>48</v>
      </c>
      <c r="E2" s="17">
        <v>173</v>
      </c>
      <c r="F2" s="17">
        <v>169</v>
      </c>
      <c r="G2" s="17">
        <v>181</v>
      </c>
      <c r="H2" s="17">
        <v>177</v>
      </c>
      <c r="I2" s="17"/>
      <c r="J2" s="17"/>
      <c r="K2" s="20">
        <v>4</v>
      </c>
      <c r="L2" s="20">
        <v>700</v>
      </c>
      <c r="M2" s="21">
        <v>175</v>
      </c>
      <c r="N2" s="22">
        <v>3</v>
      </c>
      <c r="O2" s="23">
        <v>178</v>
      </c>
    </row>
    <row r="3" spans="1:17" x14ac:dyDescent="0.25">
      <c r="A3" s="13" t="s">
        <v>25</v>
      </c>
      <c r="B3" s="14" t="s">
        <v>55</v>
      </c>
      <c r="C3" s="15">
        <v>45410</v>
      </c>
      <c r="D3" s="16" t="s">
        <v>48</v>
      </c>
      <c r="E3" s="17">
        <v>171</v>
      </c>
      <c r="F3" s="17">
        <v>180</v>
      </c>
      <c r="G3" s="17">
        <v>179</v>
      </c>
      <c r="H3" s="17">
        <v>171</v>
      </c>
      <c r="I3" s="17">
        <v>170</v>
      </c>
      <c r="J3" s="17">
        <v>171</v>
      </c>
      <c r="K3" s="20">
        <v>6</v>
      </c>
      <c r="L3" s="20">
        <v>1042</v>
      </c>
      <c r="M3" s="21">
        <v>173.66666666666666</v>
      </c>
      <c r="N3" s="22">
        <v>6</v>
      </c>
      <c r="O3" s="23">
        <v>179.66666666666666</v>
      </c>
    </row>
    <row r="4" spans="1:17" x14ac:dyDescent="0.25">
      <c r="A4" s="13" t="s">
        <v>25</v>
      </c>
      <c r="B4" s="14" t="s">
        <v>55</v>
      </c>
      <c r="C4" s="15">
        <v>45466</v>
      </c>
      <c r="D4" s="16" t="s">
        <v>48</v>
      </c>
      <c r="E4" s="17">
        <v>178.001</v>
      </c>
      <c r="F4" s="17">
        <v>178</v>
      </c>
      <c r="G4" s="17">
        <v>172</v>
      </c>
      <c r="H4" s="17">
        <v>177</v>
      </c>
      <c r="I4" s="17"/>
      <c r="J4" s="17"/>
      <c r="K4" s="20">
        <v>4</v>
      </c>
      <c r="L4" s="20">
        <v>705.00099999999998</v>
      </c>
      <c r="M4" s="21">
        <v>176.25024999999999</v>
      </c>
      <c r="N4" s="22">
        <v>3</v>
      </c>
      <c r="O4" s="23">
        <v>179.25024999999999</v>
      </c>
    </row>
    <row r="5" spans="1:17" x14ac:dyDescent="0.25">
      <c r="A5" s="13" t="s">
        <v>25</v>
      </c>
      <c r="B5" s="14" t="s">
        <v>55</v>
      </c>
      <c r="C5" s="15">
        <v>45529</v>
      </c>
      <c r="D5" s="16" t="s">
        <v>48</v>
      </c>
      <c r="E5" s="17">
        <v>167</v>
      </c>
      <c r="F5" s="17">
        <v>169</v>
      </c>
      <c r="G5" s="17">
        <v>166</v>
      </c>
      <c r="H5" s="17">
        <v>180</v>
      </c>
      <c r="I5" s="17"/>
      <c r="J5" s="17"/>
      <c r="K5" s="20">
        <v>4</v>
      </c>
      <c r="L5" s="20">
        <v>682</v>
      </c>
      <c r="M5" s="21">
        <v>170.5</v>
      </c>
      <c r="N5" s="22">
        <v>2</v>
      </c>
      <c r="O5" s="23">
        <v>172.5</v>
      </c>
    </row>
    <row r="6" spans="1:17" x14ac:dyDescent="0.25">
      <c r="A6" s="13" t="s">
        <v>25</v>
      </c>
      <c r="B6" s="14" t="s">
        <v>55</v>
      </c>
      <c r="C6" s="15">
        <v>45535</v>
      </c>
      <c r="D6" s="16" t="s">
        <v>67</v>
      </c>
      <c r="E6" s="17">
        <v>179</v>
      </c>
      <c r="F6" s="58">
        <v>165</v>
      </c>
      <c r="G6" s="17">
        <v>185</v>
      </c>
      <c r="H6" s="17">
        <v>178</v>
      </c>
      <c r="I6" s="17">
        <v>183</v>
      </c>
      <c r="J6" s="17">
        <v>187</v>
      </c>
      <c r="K6" s="20">
        <v>6</v>
      </c>
      <c r="L6" s="20">
        <v>1077</v>
      </c>
      <c r="M6" s="21">
        <v>179.5</v>
      </c>
      <c r="N6" s="22">
        <v>8</v>
      </c>
      <c r="O6" s="23">
        <v>187.5</v>
      </c>
    </row>
    <row r="7" spans="1:17" x14ac:dyDescent="0.25">
      <c r="A7" s="13" t="s">
        <v>25</v>
      </c>
      <c r="B7" s="14" t="s">
        <v>55</v>
      </c>
      <c r="C7" s="15">
        <v>45564</v>
      </c>
      <c r="D7" s="16" t="s">
        <v>48</v>
      </c>
      <c r="E7" s="17">
        <v>186</v>
      </c>
      <c r="F7" s="17">
        <v>187</v>
      </c>
      <c r="G7" s="17">
        <v>178</v>
      </c>
      <c r="H7" s="17">
        <v>173</v>
      </c>
      <c r="I7" s="17"/>
      <c r="J7" s="17"/>
      <c r="K7" s="20">
        <v>4</v>
      </c>
      <c r="L7" s="20">
        <v>724</v>
      </c>
      <c r="M7" s="21">
        <v>181</v>
      </c>
      <c r="N7" s="22">
        <v>8</v>
      </c>
      <c r="O7" s="23">
        <v>189</v>
      </c>
    </row>
    <row r="8" spans="1:17" x14ac:dyDescent="0.25">
      <c r="A8" s="13" t="s">
        <v>25</v>
      </c>
      <c r="B8" s="14" t="s">
        <v>55</v>
      </c>
      <c r="C8" s="15">
        <v>45592</v>
      </c>
      <c r="D8" s="16" t="s">
        <v>48</v>
      </c>
      <c r="E8" s="17">
        <v>188</v>
      </c>
      <c r="F8" s="17">
        <v>184</v>
      </c>
      <c r="G8" s="52">
        <v>193</v>
      </c>
      <c r="H8" s="17">
        <v>178</v>
      </c>
      <c r="I8" s="17"/>
      <c r="J8" s="17"/>
      <c r="K8" s="20">
        <v>4</v>
      </c>
      <c r="L8" s="20">
        <v>743</v>
      </c>
      <c r="M8" s="21">
        <v>185.75</v>
      </c>
      <c r="N8" s="22">
        <v>5</v>
      </c>
      <c r="O8" s="23">
        <v>190.75</v>
      </c>
    </row>
    <row r="10" spans="1:17" x14ac:dyDescent="0.25">
      <c r="K10" s="8">
        <f>SUM(K2:K9)</f>
        <v>32</v>
      </c>
      <c r="L10" s="8">
        <f>SUM(L2:L9)</f>
        <v>5673.0010000000002</v>
      </c>
      <c r="M10" s="7">
        <f>SUM(L10/K10)</f>
        <v>177.28128125000001</v>
      </c>
      <c r="N10" s="8">
        <f>SUM(N2:N9)</f>
        <v>35</v>
      </c>
      <c r="O10" s="12">
        <f>SUM(M10+N10)</f>
        <v>212.28128125000001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 E3:J3" name="Range1_6"/>
    <protectedRange algorithmName="SHA-512" hashValue="ON39YdpmFHfN9f47KpiRvqrKx0V9+erV1CNkpWzYhW/Qyc6aT8rEyCrvauWSYGZK2ia3o7vd3akF07acHAFpOA==" saltValue="yVW9XmDwTqEnmpSGai0KYg==" spinCount="100000" sqref="D3" name="Range1_1_4"/>
    <protectedRange algorithmName="SHA-512" hashValue="ON39YdpmFHfN9f47KpiRvqrKx0V9+erV1CNkpWzYhW/Qyc6aT8rEyCrvauWSYGZK2ia3o7vd3akF07acHAFpOA==" saltValue="yVW9XmDwTqEnmpSGai0KYg==" spinCount="100000" sqref="B6:C6 E6 G6:J6" name="Range1_6_1"/>
    <protectedRange algorithmName="SHA-512" hashValue="ON39YdpmFHfN9f47KpiRvqrKx0V9+erV1CNkpWzYhW/Qyc6aT8rEyCrvauWSYGZK2ia3o7vd3akF07acHAFpOA==" saltValue="yVW9XmDwTqEnmpSGai0KYg==" spinCount="100000" sqref="D6" name="Range1_1_4_1"/>
  </protectedRanges>
  <hyperlinks>
    <hyperlink ref="Q1" location="'National Rankings'!A1" display="Back to Ranking" xr:uid="{6A5B444C-8358-4566-8C6A-20B7046906E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587DF21-7279-4AAE-B91D-125E5791078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B4AAD-14D6-478E-BA47-BA74596CC251}">
  <sheetPr codeName="Sheet57"/>
  <dimension ref="A1:Q15"/>
  <sheetViews>
    <sheetView workbookViewId="0">
      <selection activeCell="K16" sqref="K1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19</v>
      </c>
    </row>
    <row r="2" spans="1:17" x14ac:dyDescent="0.25">
      <c r="A2" s="13" t="s">
        <v>20</v>
      </c>
      <c r="B2" s="14" t="s">
        <v>24</v>
      </c>
      <c r="C2" s="15">
        <v>45332</v>
      </c>
      <c r="D2" s="16" t="s">
        <v>21</v>
      </c>
      <c r="E2" s="17">
        <v>183</v>
      </c>
      <c r="F2" s="17">
        <v>175</v>
      </c>
      <c r="G2" s="17">
        <v>171</v>
      </c>
      <c r="H2" s="17">
        <v>182</v>
      </c>
      <c r="I2" s="17"/>
      <c r="J2" s="17"/>
      <c r="K2" s="20">
        <v>4</v>
      </c>
      <c r="L2" s="20">
        <v>711</v>
      </c>
      <c r="M2" s="21">
        <v>177.75</v>
      </c>
      <c r="N2" s="22">
        <v>2</v>
      </c>
      <c r="O2" s="23">
        <v>179.75</v>
      </c>
    </row>
    <row r="3" spans="1:17" x14ac:dyDescent="0.25">
      <c r="A3" s="13" t="s">
        <v>25</v>
      </c>
      <c r="B3" s="14" t="s">
        <v>24</v>
      </c>
      <c r="C3" s="15">
        <v>45393</v>
      </c>
      <c r="D3" s="16" t="s">
        <v>21</v>
      </c>
      <c r="E3" s="17">
        <v>173</v>
      </c>
      <c r="F3" s="17">
        <v>176</v>
      </c>
      <c r="G3" s="17">
        <v>177</v>
      </c>
      <c r="H3" s="17"/>
      <c r="I3" s="17"/>
      <c r="J3" s="17"/>
      <c r="K3" s="20">
        <v>3</v>
      </c>
      <c r="L3" s="20">
        <v>526</v>
      </c>
      <c r="M3" s="21">
        <v>175.33333333333334</v>
      </c>
      <c r="N3" s="22">
        <v>2</v>
      </c>
      <c r="O3" s="23">
        <v>177.33333333333334</v>
      </c>
    </row>
    <row r="4" spans="1:17" x14ac:dyDescent="0.25">
      <c r="A4" s="13" t="s">
        <v>25</v>
      </c>
      <c r="B4" s="14" t="s">
        <v>24</v>
      </c>
      <c r="C4" s="15">
        <v>45419</v>
      </c>
      <c r="D4" s="16" t="s">
        <v>21</v>
      </c>
      <c r="E4" s="17">
        <v>170</v>
      </c>
      <c r="F4" s="17">
        <v>176</v>
      </c>
      <c r="G4" s="17">
        <v>185</v>
      </c>
      <c r="H4" s="17">
        <v>173</v>
      </c>
      <c r="I4" s="17"/>
      <c r="J4" s="17"/>
      <c r="K4" s="20">
        <v>4</v>
      </c>
      <c r="L4" s="20">
        <v>704</v>
      </c>
      <c r="M4" s="21">
        <v>176</v>
      </c>
      <c r="N4" s="22">
        <v>3</v>
      </c>
      <c r="O4" s="23">
        <v>179</v>
      </c>
    </row>
    <row r="5" spans="1:17" x14ac:dyDescent="0.25">
      <c r="A5" s="13" t="s">
        <v>25</v>
      </c>
      <c r="B5" s="14" t="s">
        <v>24</v>
      </c>
      <c r="C5" s="15">
        <v>45421</v>
      </c>
      <c r="D5" s="16" t="s">
        <v>21</v>
      </c>
      <c r="E5" s="17">
        <v>169</v>
      </c>
      <c r="F5" s="17">
        <v>164</v>
      </c>
      <c r="G5" s="17">
        <v>157</v>
      </c>
      <c r="H5" s="17"/>
      <c r="I5" s="17"/>
      <c r="J5" s="17"/>
      <c r="K5" s="20">
        <v>3</v>
      </c>
      <c r="L5" s="20">
        <v>490</v>
      </c>
      <c r="M5" s="21">
        <v>163.33333333333334</v>
      </c>
      <c r="N5" s="22">
        <v>3</v>
      </c>
      <c r="O5" s="23">
        <v>166.33333333333334</v>
      </c>
    </row>
    <row r="6" spans="1:17" x14ac:dyDescent="0.25">
      <c r="A6" s="13" t="s">
        <v>20</v>
      </c>
      <c r="B6" s="14" t="s">
        <v>24</v>
      </c>
      <c r="C6" s="15">
        <v>45435</v>
      </c>
      <c r="D6" s="16" t="s">
        <v>21</v>
      </c>
      <c r="E6" s="17">
        <v>176</v>
      </c>
      <c r="F6" s="17">
        <v>172</v>
      </c>
      <c r="G6" s="17">
        <v>171</v>
      </c>
      <c r="H6" s="17"/>
      <c r="I6" s="17"/>
      <c r="J6" s="17"/>
      <c r="K6" s="20">
        <v>3</v>
      </c>
      <c r="L6" s="20">
        <v>519</v>
      </c>
      <c r="M6" s="21">
        <v>173</v>
      </c>
      <c r="N6" s="22">
        <v>3</v>
      </c>
      <c r="O6" s="23">
        <v>176</v>
      </c>
    </row>
    <row r="7" spans="1:17" x14ac:dyDescent="0.25">
      <c r="A7" s="13" t="s">
        <v>20</v>
      </c>
      <c r="B7" s="14" t="s">
        <v>24</v>
      </c>
      <c r="C7" s="15">
        <v>45456</v>
      </c>
      <c r="D7" s="16" t="s">
        <v>21</v>
      </c>
      <c r="E7" s="17">
        <v>170</v>
      </c>
      <c r="F7" s="17">
        <v>173</v>
      </c>
      <c r="G7" s="17">
        <v>182</v>
      </c>
      <c r="H7" s="17"/>
      <c r="I7" s="17"/>
      <c r="J7" s="17"/>
      <c r="K7" s="20">
        <v>3</v>
      </c>
      <c r="L7" s="20">
        <v>525</v>
      </c>
      <c r="M7" s="21">
        <v>175</v>
      </c>
      <c r="N7" s="22">
        <v>2</v>
      </c>
      <c r="O7" s="23">
        <v>177</v>
      </c>
    </row>
    <row r="8" spans="1:17" x14ac:dyDescent="0.25">
      <c r="A8" s="13" t="s">
        <v>25</v>
      </c>
      <c r="B8" s="14" t="s">
        <v>24</v>
      </c>
      <c r="C8" s="15">
        <v>45465</v>
      </c>
      <c r="D8" s="16" t="s">
        <v>21</v>
      </c>
      <c r="E8" s="17">
        <v>176</v>
      </c>
      <c r="F8" s="17">
        <v>173</v>
      </c>
      <c r="G8" s="17">
        <v>182</v>
      </c>
      <c r="H8" s="17">
        <v>173.001</v>
      </c>
      <c r="I8" s="17"/>
      <c r="J8" s="17"/>
      <c r="K8" s="20">
        <v>4</v>
      </c>
      <c r="L8" s="20">
        <v>704.00099999999998</v>
      </c>
      <c r="M8" s="21">
        <v>176.00024999999999</v>
      </c>
      <c r="N8" s="22">
        <v>2</v>
      </c>
      <c r="O8" s="23">
        <v>178.00024999999999</v>
      </c>
    </row>
    <row r="9" spans="1:17" x14ac:dyDescent="0.25">
      <c r="A9" s="13" t="s">
        <v>25</v>
      </c>
      <c r="B9" s="14" t="s">
        <v>24</v>
      </c>
      <c r="C9" s="15">
        <v>45486</v>
      </c>
      <c r="D9" s="16" t="s">
        <v>21</v>
      </c>
      <c r="E9" s="17">
        <v>181.001</v>
      </c>
      <c r="F9" s="17">
        <v>173</v>
      </c>
      <c r="G9" s="17">
        <v>180</v>
      </c>
      <c r="H9" s="17">
        <v>176</v>
      </c>
      <c r="I9" s="17"/>
      <c r="J9" s="17"/>
      <c r="K9" s="20">
        <v>4</v>
      </c>
      <c r="L9" s="20">
        <v>710.00099999999998</v>
      </c>
      <c r="M9" s="21">
        <v>177.50024999999999</v>
      </c>
      <c r="N9" s="22">
        <v>5</v>
      </c>
      <c r="O9" s="23">
        <v>182.50024999999999</v>
      </c>
    </row>
    <row r="10" spans="1:17" x14ac:dyDescent="0.25">
      <c r="A10" s="13" t="s">
        <v>25</v>
      </c>
      <c r="B10" s="14" t="s">
        <v>24</v>
      </c>
      <c r="C10" s="15">
        <v>45498</v>
      </c>
      <c r="D10" s="16" t="s">
        <v>21</v>
      </c>
      <c r="E10" s="17">
        <v>179</v>
      </c>
      <c r="F10" s="17">
        <v>171</v>
      </c>
      <c r="G10" s="17">
        <v>183</v>
      </c>
      <c r="H10" s="17"/>
      <c r="I10" s="17"/>
      <c r="J10" s="17"/>
      <c r="K10" s="20">
        <v>3</v>
      </c>
      <c r="L10" s="20">
        <v>533</v>
      </c>
      <c r="M10" s="21">
        <v>177.66666666666666</v>
      </c>
      <c r="N10" s="22">
        <v>2</v>
      </c>
      <c r="O10" s="23">
        <v>179.66666666666666</v>
      </c>
    </row>
    <row r="11" spans="1:17" x14ac:dyDescent="0.25">
      <c r="A11" s="13" t="s">
        <v>25</v>
      </c>
      <c r="B11" s="14" t="s">
        <v>24</v>
      </c>
      <c r="C11" s="15">
        <v>45512</v>
      </c>
      <c r="D11" s="16" t="s">
        <v>21</v>
      </c>
      <c r="E11" s="17">
        <v>171</v>
      </c>
      <c r="F11" s="17">
        <v>171</v>
      </c>
      <c r="G11" s="17">
        <v>175</v>
      </c>
      <c r="H11" s="17"/>
      <c r="I11" s="17"/>
      <c r="J11" s="17"/>
      <c r="K11" s="20">
        <v>3</v>
      </c>
      <c r="L11" s="20">
        <v>517</v>
      </c>
      <c r="M11" s="21">
        <v>172.33333333333334</v>
      </c>
      <c r="N11" s="22">
        <v>2</v>
      </c>
      <c r="O11" s="23">
        <v>174.33333333333334</v>
      </c>
    </row>
    <row r="12" spans="1:17" x14ac:dyDescent="0.25">
      <c r="A12" s="13" t="s">
        <v>25</v>
      </c>
      <c r="B12" s="14" t="s">
        <v>24</v>
      </c>
      <c r="C12" s="15">
        <v>45514</v>
      </c>
      <c r="D12" s="16" t="s">
        <v>21</v>
      </c>
      <c r="E12" s="17">
        <v>177</v>
      </c>
      <c r="F12" s="17">
        <v>190</v>
      </c>
      <c r="G12" s="17">
        <v>181</v>
      </c>
      <c r="H12" s="17">
        <v>170</v>
      </c>
      <c r="I12" s="17"/>
      <c r="J12" s="17"/>
      <c r="K12" s="20">
        <v>4</v>
      </c>
      <c r="L12" s="20">
        <v>718</v>
      </c>
      <c r="M12" s="21">
        <v>179.5</v>
      </c>
      <c r="N12" s="22">
        <v>4</v>
      </c>
      <c r="O12" s="23">
        <v>183.5</v>
      </c>
    </row>
    <row r="13" spans="1:17" x14ac:dyDescent="0.25">
      <c r="A13" s="13" t="s">
        <v>25</v>
      </c>
      <c r="B13" s="14" t="s">
        <v>24</v>
      </c>
      <c r="C13" s="15">
        <v>45528</v>
      </c>
      <c r="D13" s="16" t="s">
        <v>21</v>
      </c>
      <c r="E13" s="17">
        <v>173</v>
      </c>
      <c r="F13" s="17">
        <v>177</v>
      </c>
      <c r="G13" s="17">
        <v>181</v>
      </c>
      <c r="H13" s="17">
        <v>180</v>
      </c>
      <c r="I13" s="17"/>
      <c r="J13" s="17"/>
      <c r="K13" s="20">
        <v>4</v>
      </c>
      <c r="L13" s="20">
        <v>711</v>
      </c>
      <c r="M13" s="21">
        <v>177.75</v>
      </c>
      <c r="N13" s="22">
        <v>2</v>
      </c>
      <c r="O13" s="23">
        <v>179.75</v>
      </c>
    </row>
    <row r="14" spans="1:17" x14ac:dyDescent="0.25">
      <c r="A14" s="27"/>
      <c r="B14" s="26"/>
      <c r="C14" s="28"/>
      <c r="D14" s="29"/>
      <c r="E14" s="30"/>
      <c r="F14" s="30"/>
      <c r="G14" s="30"/>
      <c r="H14" s="30"/>
      <c r="I14" s="30"/>
      <c r="J14" s="30"/>
      <c r="K14" s="31"/>
      <c r="L14" s="31"/>
      <c r="M14" s="32"/>
      <c r="N14" s="33"/>
      <c r="O14" s="34"/>
    </row>
    <row r="15" spans="1:17" x14ac:dyDescent="0.25">
      <c r="K15" s="8">
        <f>SUM(K2:K14)</f>
        <v>42</v>
      </c>
      <c r="L15" s="8">
        <f>SUM(L2:L14)</f>
        <v>7368.0020000000004</v>
      </c>
      <c r="M15" s="7">
        <f>SUM(L15/K15)</f>
        <v>175.42861904761907</v>
      </c>
      <c r="N15" s="8">
        <f>SUM(N2:N14)</f>
        <v>32</v>
      </c>
      <c r="O15" s="12">
        <f>SUM(M15+N15)</f>
        <v>207.42861904761907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14:C14 I14:J14" name="Range1_8_1"/>
    <protectedRange sqref="C2 C3" name="Range1_2_6"/>
  </protectedRanges>
  <conditionalFormatting sqref="E14">
    <cfRule type="top10" dxfId="7" priority="125" rank="1"/>
  </conditionalFormatting>
  <conditionalFormatting sqref="E14:J14">
    <cfRule type="cellIs" dxfId="6" priority="23" operator="greaterThanOrEqual">
      <formula>200</formula>
    </cfRule>
  </conditionalFormatting>
  <conditionalFormatting sqref="F14">
    <cfRule type="top10" dxfId="5" priority="119" rank="1"/>
  </conditionalFormatting>
  <conditionalFormatting sqref="G14">
    <cfRule type="top10" dxfId="4" priority="127" rank="1"/>
  </conditionalFormatting>
  <conditionalFormatting sqref="H14">
    <cfRule type="top10" dxfId="3" priority="129" rank="1"/>
  </conditionalFormatting>
  <conditionalFormatting sqref="I14">
    <cfRule type="top10" dxfId="2" priority="121" rank="1"/>
    <cfRule type="top10" dxfId="1" priority="122" rank="1"/>
  </conditionalFormatting>
  <conditionalFormatting sqref="J14">
    <cfRule type="top10" dxfId="0" priority="131" rank="1"/>
  </conditionalFormatting>
  <hyperlinks>
    <hyperlink ref="Q1" location="'National Rankings'!A1" display="Back to Ranking" xr:uid="{71042A71-9894-47A8-8B28-55EDBEF68AE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F0027EF-4819-421D-92A1-3D3FEF89C5F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22FF6-2218-47A8-BC70-1E10324B1F12}">
  <dimension ref="A1:Q8"/>
  <sheetViews>
    <sheetView workbookViewId="0">
      <selection activeCell="K9" sqref="K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19</v>
      </c>
    </row>
    <row r="2" spans="1:17" x14ac:dyDescent="0.25">
      <c r="A2" s="13" t="s">
        <v>25</v>
      </c>
      <c r="B2" s="14" t="s">
        <v>75</v>
      </c>
      <c r="C2" s="15">
        <v>45403</v>
      </c>
      <c r="D2" s="16" t="s">
        <v>59</v>
      </c>
      <c r="E2" s="17">
        <v>125</v>
      </c>
      <c r="F2" s="17">
        <v>137</v>
      </c>
      <c r="G2" s="17"/>
      <c r="H2" s="17"/>
      <c r="I2" s="17"/>
      <c r="J2" s="17"/>
      <c r="K2" s="20">
        <v>2</v>
      </c>
      <c r="L2" s="20">
        <v>262</v>
      </c>
      <c r="M2" s="21">
        <v>131</v>
      </c>
      <c r="N2" s="22">
        <v>4</v>
      </c>
      <c r="O2" s="23">
        <v>135</v>
      </c>
    </row>
    <row r="3" spans="1:17" x14ac:dyDescent="0.25">
      <c r="A3" s="13" t="s">
        <v>25</v>
      </c>
      <c r="B3" s="14" t="s">
        <v>75</v>
      </c>
      <c r="C3" s="15">
        <v>45430</v>
      </c>
      <c r="D3" s="16" t="s">
        <v>59</v>
      </c>
      <c r="E3" s="17">
        <v>166</v>
      </c>
      <c r="F3" s="17">
        <v>164</v>
      </c>
      <c r="G3" s="17"/>
      <c r="H3" s="17"/>
      <c r="I3" s="17"/>
      <c r="J3" s="17"/>
      <c r="K3" s="20">
        <v>2</v>
      </c>
      <c r="L3" s="20">
        <v>330</v>
      </c>
      <c r="M3" s="21">
        <v>165</v>
      </c>
      <c r="N3" s="22">
        <v>7</v>
      </c>
      <c r="O3" s="23">
        <v>172</v>
      </c>
    </row>
    <row r="4" spans="1:17" x14ac:dyDescent="0.25">
      <c r="A4" s="13" t="s">
        <v>25</v>
      </c>
      <c r="B4" s="14" t="s">
        <v>75</v>
      </c>
      <c r="C4" s="15">
        <v>45458</v>
      </c>
      <c r="D4" s="16" t="s">
        <v>59</v>
      </c>
      <c r="E4" s="17">
        <v>168</v>
      </c>
      <c r="F4" s="17">
        <v>167</v>
      </c>
      <c r="G4" s="17"/>
      <c r="H4" s="17"/>
      <c r="I4" s="17"/>
      <c r="J4" s="17"/>
      <c r="K4" s="20">
        <v>2</v>
      </c>
      <c r="L4" s="20">
        <v>335</v>
      </c>
      <c r="M4" s="21">
        <v>167.5</v>
      </c>
      <c r="N4" s="22">
        <v>4</v>
      </c>
      <c r="O4" s="23">
        <v>171.5</v>
      </c>
    </row>
    <row r="5" spans="1:17" x14ac:dyDescent="0.25">
      <c r="A5" s="13" t="s">
        <v>25</v>
      </c>
      <c r="B5" s="14" t="s">
        <v>75</v>
      </c>
      <c r="C5" s="15">
        <v>45493</v>
      </c>
      <c r="D5" s="16" t="s">
        <v>59</v>
      </c>
      <c r="E5" s="17">
        <v>150</v>
      </c>
      <c r="F5" s="17">
        <v>144</v>
      </c>
      <c r="G5" s="17"/>
      <c r="H5" s="17"/>
      <c r="I5" s="17"/>
      <c r="J5" s="17"/>
      <c r="K5" s="20">
        <v>2</v>
      </c>
      <c r="L5" s="20">
        <v>294</v>
      </c>
      <c r="M5" s="21">
        <v>147</v>
      </c>
      <c r="N5" s="22">
        <v>6</v>
      </c>
      <c r="O5" s="23">
        <v>153</v>
      </c>
    </row>
    <row r="6" spans="1:17" x14ac:dyDescent="0.25">
      <c r="A6" s="13" t="s">
        <v>25</v>
      </c>
      <c r="B6" s="14" t="s">
        <v>75</v>
      </c>
      <c r="C6" s="15">
        <v>45563</v>
      </c>
      <c r="D6" s="16" t="s">
        <v>59</v>
      </c>
      <c r="E6" s="17">
        <v>166</v>
      </c>
      <c r="F6" s="17">
        <v>168</v>
      </c>
      <c r="G6" s="17">
        <v>173</v>
      </c>
      <c r="H6" s="17"/>
      <c r="I6" s="17"/>
      <c r="J6" s="17"/>
      <c r="K6" s="20">
        <v>3</v>
      </c>
      <c r="L6" s="20">
        <v>507</v>
      </c>
      <c r="M6" s="21">
        <v>169</v>
      </c>
      <c r="N6" s="22">
        <v>6</v>
      </c>
      <c r="O6" s="23">
        <v>175</v>
      </c>
    </row>
    <row r="8" spans="1:17" x14ac:dyDescent="0.25">
      <c r="K8" s="8">
        <f>SUM(K2:K7)</f>
        <v>11</v>
      </c>
      <c r="L8" s="8">
        <f>SUM(L2:L7)</f>
        <v>1728</v>
      </c>
      <c r="M8" s="7">
        <f>SUM(L8/K8)</f>
        <v>157.09090909090909</v>
      </c>
      <c r="N8" s="8">
        <f>SUM(N2:N7)</f>
        <v>27</v>
      </c>
      <c r="O8" s="12">
        <f>SUM(M8+N8)</f>
        <v>184.09090909090909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60AB841D-5C14-4334-9020-65F88477FB1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A24F90-D0FD-4BE5-B73F-F19A80883FE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5BEB9-7472-472E-9F49-56CF6B68E8E2}">
  <dimension ref="A1:Q9"/>
  <sheetViews>
    <sheetView workbookViewId="0">
      <selection activeCell="K10" sqref="K10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19</v>
      </c>
    </row>
    <row r="2" spans="1:17" x14ac:dyDescent="0.25">
      <c r="A2" s="13" t="s">
        <v>25</v>
      </c>
      <c r="B2" s="14" t="s">
        <v>78</v>
      </c>
      <c r="C2" s="15">
        <v>45417</v>
      </c>
      <c r="D2" s="16" t="s">
        <v>81</v>
      </c>
      <c r="E2" s="17">
        <v>175</v>
      </c>
      <c r="F2" s="17">
        <v>184.001</v>
      </c>
      <c r="G2" s="17">
        <v>187</v>
      </c>
      <c r="H2" s="17">
        <v>180</v>
      </c>
      <c r="I2" s="17"/>
      <c r="J2" s="17"/>
      <c r="K2" s="20">
        <v>4</v>
      </c>
      <c r="L2" s="20">
        <v>726.00099999999998</v>
      </c>
      <c r="M2" s="21">
        <v>181.50024999999999</v>
      </c>
      <c r="N2" s="22">
        <v>6</v>
      </c>
      <c r="O2" s="23">
        <v>187.50024999999999</v>
      </c>
    </row>
    <row r="3" spans="1:17" x14ac:dyDescent="0.25">
      <c r="A3" s="13" t="s">
        <v>25</v>
      </c>
      <c r="B3" s="14" t="s">
        <v>78</v>
      </c>
      <c r="C3" s="15">
        <v>45452</v>
      </c>
      <c r="D3" s="16" t="s">
        <v>81</v>
      </c>
      <c r="E3" s="17">
        <v>186</v>
      </c>
      <c r="F3" s="17">
        <v>185</v>
      </c>
      <c r="G3" s="17">
        <v>183</v>
      </c>
      <c r="H3" s="17">
        <v>182</v>
      </c>
      <c r="I3" s="17">
        <v>177</v>
      </c>
      <c r="J3" s="17">
        <v>181</v>
      </c>
      <c r="K3" s="20">
        <v>6</v>
      </c>
      <c r="L3" s="20">
        <v>1094</v>
      </c>
      <c r="M3" s="21">
        <v>182.33333333333334</v>
      </c>
      <c r="N3" s="22">
        <v>26</v>
      </c>
      <c r="O3" s="23">
        <v>208.33333333333334</v>
      </c>
    </row>
    <row r="4" spans="1:17" x14ac:dyDescent="0.25">
      <c r="A4" s="13" t="s">
        <v>25</v>
      </c>
      <c r="B4" s="14" t="s">
        <v>78</v>
      </c>
      <c r="C4" s="15">
        <v>45494</v>
      </c>
      <c r="D4" s="16" t="s">
        <v>81</v>
      </c>
      <c r="E4" s="17">
        <v>187</v>
      </c>
      <c r="F4" s="17">
        <v>186</v>
      </c>
      <c r="G4" s="17">
        <v>189.001</v>
      </c>
      <c r="H4" s="17">
        <v>188</v>
      </c>
      <c r="I4" s="17"/>
      <c r="J4" s="17"/>
      <c r="K4" s="20">
        <v>4</v>
      </c>
      <c r="L4" s="20">
        <v>750.00099999999998</v>
      </c>
      <c r="M4" s="21">
        <v>187.50024999999999</v>
      </c>
      <c r="N4" s="22">
        <v>8</v>
      </c>
      <c r="O4" s="23">
        <v>195.50024999999999</v>
      </c>
    </row>
    <row r="5" spans="1:17" x14ac:dyDescent="0.25">
      <c r="A5" s="13" t="s">
        <v>25</v>
      </c>
      <c r="B5" s="14" t="s">
        <v>78</v>
      </c>
      <c r="C5" s="15">
        <v>45508</v>
      </c>
      <c r="D5" s="16" t="s">
        <v>81</v>
      </c>
      <c r="E5" s="17">
        <v>181</v>
      </c>
      <c r="F5" s="17">
        <v>180</v>
      </c>
      <c r="G5" s="17">
        <v>178</v>
      </c>
      <c r="H5" s="17">
        <v>181</v>
      </c>
      <c r="I5" s="17"/>
      <c r="J5" s="17"/>
      <c r="K5" s="20">
        <v>4</v>
      </c>
      <c r="L5" s="20">
        <v>720</v>
      </c>
      <c r="M5" s="21">
        <v>180</v>
      </c>
      <c r="N5" s="22">
        <v>4</v>
      </c>
      <c r="O5" s="23">
        <v>184</v>
      </c>
    </row>
    <row r="6" spans="1:17" x14ac:dyDescent="0.25">
      <c r="A6" s="13" t="s">
        <v>25</v>
      </c>
      <c r="B6" s="14" t="s">
        <v>78</v>
      </c>
      <c r="C6" s="15">
        <v>45543</v>
      </c>
      <c r="D6" s="16" t="s">
        <v>81</v>
      </c>
      <c r="E6" s="17">
        <v>180</v>
      </c>
      <c r="F6" s="17">
        <v>181</v>
      </c>
      <c r="G6" s="17">
        <v>177</v>
      </c>
      <c r="H6" s="17">
        <v>182</v>
      </c>
      <c r="I6" s="17"/>
      <c r="J6" s="17"/>
      <c r="K6" s="20">
        <v>4</v>
      </c>
      <c r="L6" s="20">
        <v>720</v>
      </c>
      <c r="M6" s="21">
        <v>180</v>
      </c>
      <c r="N6" s="22">
        <v>6</v>
      </c>
      <c r="O6" s="23">
        <v>186</v>
      </c>
    </row>
    <row r="7" spans="1:17" x14ac:dyDescent="0.25">
      <c r="A7" s="13" t="s">
        <v>25</v>
      </c>
      <c r="B7" s="14" t="s">
        <v>78</v>
      </c>
      <c r="C7" s="15">
        <v>45564</v>
      </c>
      <c r="D7" s="16" t="s">
        <v>81</v>
      </c>
      <c r="E7" s="17">
        <v>188</v>
      </c>
      <c r="F7" s="17">
        <v>184</v>
      </c>
      <c r="G7" s="17">
        <v>174</v>
      </c>
      <c r="H7" s="17">
        <v>189</v>
      </c>
      <c r="I7" s="17"/>
      <c r="J7" s="17"/>
      <c r="K7" s="20">
        <v>4</v>
      </c>
      <c r="L7" s="20">
        <v>735</v>
      </c>
      <c r="M7" s="21">
        <v>183.75</v>
      </c>
      <c r="N7" s="22">
        <v>8</v>
      </c>
      <c r="O7" s="23">
        <v>191.75</v>
      </c>
    </row>
    <row r="9" spans="1:17" x14ac:dyDescent="0.25">
      <c r="K9" s="8">
        <f>SUM(K2:K8)</f>
        <v>26</v>
      </c>
      <c r="L9" s="8">
        <f>SUM(L2:L8)</f>
        <v>4745.0020000000004</v>
      </c>
      <c r="M9" s="7">
        <f>SUM(L9/K9)</f>
        <v>182.50007692307693</v>
      </c>
      <c r="N9" s="8">
        <f>SUM(N2:N8)</f>
        <v>58</v>
      </c>
      <c r="O9" s="12">
        <f>SUM(M9+N9)</f>
        <v>240.50007692307693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6:C6 E6:J6" name="Range1_27"/>
    <protectedRange algorithmName="SHA-512" hashValue="ON39YdpmFHfN9f47KpiRvqrKx0V9+erV1CNkpWzYhW/Qyc6aT8rEyCrvauWSYGZK2ia3o7vd3akF07acHAFpOA==" saltValue="yVW9XmDwTqEnmpSGai0KYg==" spinCount="100000" sqref="D6" name="Range1_1_22"/>
  </protectedRanges>
  <hyperlinks>
    <hyperlink ref="Q1" location="'National Rankings'!A1" display="Back to Ranking" xr:uid="{BE379C0E-FC29-4972-9228-6DBD1FCA704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8BFC93C-D997-4404-AB32-B4A2E2AE698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FBC71-3FE1-4357-87EC-1CFED679E738}">
  <dimension ref="A1:Q11"/>
  <sheetViews>
    <sheetView workbookViewId="0">
      <selection activeCell="K12" sqref="K12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19</v>
      </c>
    </row>
    <row r="2" spans="1:17" x14ac:dyDescent="0.25">
      <c r="A2" s="13" t="s">
        <v>25</v>
      </c>
      <c r="B2" s="14" t="s">
        <v>36</v>
      </c>
      <c r="C2" s="15">
        <v>45346</v>
      </c>
      <c r="D2" s="16" t="s">
        <v>21</v>
      </c>
      <c r="E2" s="17">
        <v>185</v>
      </c>
      <c r="F2" s="17">
        <v>175</v>
      </c>
      <c r="G2" s="17">
        <v>186</v>
      </c>
      <c r="H2" s="17">
        <v>179</v>
      </c>
      <c r="I2" s="17"/>
      <c r="J2" s="17"/>
      <c r="K2" s="20">
        <v>4</v>
      </c>
      <c r="L2" s="20">
        <v>725</v>
      </c>
      <c r="M2" s="21">
        <v>181.25</v>
      </c>
      <c r="N2" s="22">
        <v>9</v>
      </c>
      <c r="O2" s="23">
        <v>190.25</v>
      </c>
    </row>
    <row r="3" spans="1:17" x14ac:dyDescent="0.25">
      <c r="A3" s="13" t="s">
        <v>25</v>
      </c>
      <c r="B3" s="14" t="s">
        <v>73</v>
      </c>
      <c r="C3" s="15">
        <v>45409</v>
      </c>
      <c r="D3" s="16" t="s">
        <v>21</v>
      </c>
      <c r="E3" s="17">
        <v>171</v>
      </c>
      <c r="F3" s="17">
        <v>162</v>
      </c>
      <c r="G3" s="17">
        <v>173</v>
      </c>
      <c r="H3" s="17">
        <v>172</v>
      </c>
      <c r="I3" s="17"/>
      <c r="J3" s="17"/>
      <c r="K3" s="20">
        <v>4</v>
      </c>
      <c r="L3" s="20">
        <v>678</v>
      </c>
      <c r="M3" s="21">
        <v>169.5</v>
      </c>
      <c r="N3" s="22">
        <v>7</v>
      </c>
      <c r="O3" s="23">
        <v>176.5</v>
      </c>
    </row>
    <row r="4" spans="1:17" x14ac:dyDescent="0.25">
      <c r="A4" s="13" t="s">
        <v>25</v>
      </c>
      <c r="B4" s="14" t="s">
        <v>73</v>
      </c>
      <c r="C4" s="15">
        <v>45437</v>
      </c>
      <c r="D4" s="16" t="s">
        <v>21</v>
      </c>
      <c r="E4" s="17">
        <v>181.00200000000001</v>
      </c>
      <c r="F4" s="17">
        <v>186</v>
      </c>
      <c r="G4" s="17">
        <v>182</v>
      </c>
      <c r="H4" s="17">
        <v>171</v>
      </c>
      <c r="I4" s="17"/>
      <c r="J4" s="17"/>
      <c r="K4" s="20">
        <v>4</v>
      </c>
      <c r="L4" s="20">
        <v>720.00199999999995</v>
      </c>
      <c r="M4" s="21">
        <v>180.00049999999999</v>
      </c>
      <c r="N4" s="22">
        <v>4</v>
      </c>
      <c r="O4" s="23">
        <v>184.00049999999999</v>
      </c>
    </row>
    <row r="5" spans="1:17" x14ac:dyDescent="0.25">
      <c r="A5" s="13" t="s">
        <v>25</v>
      </c>
      <c r="B5" s="14" t="s">
        <v>36</v>
      </c>
      <c r="C5" s="15">
        <v>45465</v>
      </c>
      <c r="D5" s="16" t="s">
        <v>21</v>
      </c>
      <c r="E5" s="17">
        <v>182</v>
      </c>
      <c r="F5" s="17">
        <v>183</v>
      </c>
      <c r="G5" s="17">
        <v>182.001</v>
      </c>
      <c r="H5" s="17">
        <v>173.00200000000001</v>
      </c>
      <c r="I5" s="17"/>
      <c r="J5" s="17"/>
      <c r="K5" s="20">
        <v>4</v>
      </c>
      <c r="L5" s="20">
        <v>720.00299999999993</v>
      </c>
      <c r="M5" s="21">
        <v>180.00074999999998</v>
      </c>
      <c r="N5" s="22">
        <v>3</v>
      </c>
      <c r="O5" s="23">
        <v>183.00074999999998</v>
      </c>
    </row>
    <row r="6" spans="1:17" x14ac:dyDescent="0.25">
      <c r="A6" s="13" t="s">
        <v>25</v>
      </c>
      <c r="B6" s="14" t="s">
        <v>73</v>
      </c>
      <c r="C6" s="15">
        <v>45486</v>
      </c>
      <c r="D6" s="16" t="s">
        <v>21</v>
      </c>
      <c r="E6" s="17">
        <v>173</v>
      </c>
      <c r="F6" s="17">
        <v>180</v>
      </c>
      <c r="G6" s="17">
        <v>180</v>
      </c>
      <c r="H6" s="17">
        <v>180</v>
      </c>
      <c r="I6" s="17"/>
      <c r="J6" s="17"/>
      <c r="K6" s="20">
        <v>4</v>
      </c>
      <c r="L6" s="20">
        <v>713</v>
      </c>
      <c r="M6" s="21">
        <v>178.25</v>
      </c>
      <c r="N6" s="22">
        <v>2</v>
      </c>
      <c r="O6" s="23">
        <v>180.25</v>
      </c>
    </row>
    <row r="7" spans="1:17" x14ac:dyDescent="0.25">
      <c r="A7" s="13" t="s">
        <v>25</v>
      </c>
      <c r="B7" s="14" t="s">
        <v>73</v>
      </c>
      <c r="C7" s="15">
        <v>45528</v>
      </c>
      <c r="D7" s="16" t="s">
        <v>21</v>
      </c>
      <c r="E7" s="17">
        <v>177</v>
      </c>
      <c r="F7" s="17">
        <v>179</v>
      </c>
      <c r="G7" s="17">
        <v>179</v>
      </c>
      <c r="H7" s="17">
        <v>179</v>
      </c>
      <c r="I7" s="17"/>
      <c r="J7" s="17"/>
      <c r="K7" s="20">
        <v>4</v>
      </c>
      <c r="L7" s="20">
        <v>714</v>
      </c>
      <c r="M7" s="21">
        <v>178.5</v>
      </c>
      <c r="N7" s="22">
        <v>2</v>
      </c>
      <c r="O7" s="23">
        <v>180.5</v>
      </c>
    </row>
    <row r="8" spans="1:17" x14ac:dyDescent="0.25">
      <c r="A8" s="13" t="s">
        <v>25</v>
      </c>
      <c r="B8" s="14" t="s">
        <v>73</v>
      </c>
      <c r="C8" s="15">
        <v>45563</v>
      </c>
      <c r="D8" s="16" t="s">
        <v>21</v>
      </c>
      <c r="E8" s="17">
        <v>183</v>
      </c>
      <c r="F8" s="52">
        <v>194</v>
      </c>
      <c r="G8" s="17">
        <v>191</v>
      </c>
      <c r="H8" s="17">
        <v>190</v>
      </c>
      <c r="I8" s="17"/>
      <c r="J8" s="17"/>
      <c r="K8" s="20">
        <v>4</v>
      </c>
      <c r="L8" s="20">
        <v>758</v>
      </c>
      <c r="M8" s="21">
        <v>189.5</v>
      </c>
      <c r="N8" s="22">
        <v>9</v>
      </c>
      <c r="O8" s="23">
        <v>198.5</v>
      </c>
    </row>
    <row r="9" spans="1:17" x14ac:dyDescent="0.25">
      <c r="A9" s="13" t="s">
        <v>25</v>
      </c>
      <c r="B9" s="14" t="s">
        <v>73</v>
      </c>
      <c r="C9" s="15">
        <v>45591</v>
      </c>
      <c r="D9" s="16" t="s">
        <v>21</v>
      </c>
      <c r="E9" s="17">
        <v>189</v>
      </c>
      <c r="F9" s="17">
        <v>186</v>
      </c>
      <c r="G9" s="17">
        <v>140</v>
      </c>
      <c r="H9" s="17">
        <v>181</v>
      </c>
      <c r="I9" s="17"/>
      <c r="J9" s="17"/>
      <c r="K9" s="20">
        <v>4</v>
      </c>
      <c r="L9" s="20">
        <v>696</v>
      </c>
      <c r="M9" s="21">
        <v>174</v>
      </c>
      <c r="N9" s="22">
        <v>6</v>
      </c>
      <c r="O9" s="23">
        <v>180</v>
      </c>
    </row>
    <row r="11" spans="1:17" x14ac:dyDescent="0.25">
      <c r="K11" s="8">
        <f>SUM(K2:K10)</f>
        <v>32</v>
      </c>
      <c r="L11" s="8">
        <f>SUM(L2:L10)</f>
        <v>5724.0050000000001</v>
      </c>
      <c r="M11" s="7">
        <f>SUM(L11/K11)</f>
        <v>178.87515625</v>
      </c>
      <c r="N11" s="8">
        <f>SUM(N2:N10)</f>
        <v>42</v>
      </c>
      <c r="O11" s="12">
        <f>SUM(M11+N11)</f>
        <v>220.87515625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B10AF065-E2A4-469B-BC1D-89C8B191DDF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04C90CA-DB4F-4984-AC8F-6DD18A27A50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DC4D4-6451-4ECE-AB0B-A32203A74612}">
  <sheetPr codeName="Sheet89"/>
  <dimension ref="A1:Q36"/>
  <sheetViews>
    <sheetView topLeftCell="A21" workbookViewId="0">
      <selection activeCell="K37" sqref="K3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19</v>
      </c>
    </row>
    <row r="2" spans="1:17" x14ac:dyDescent="0.25">
      <c r="A2" s="13" t="s">
        <v>25</v>
      </c>
      <c r="B2" s="14" t="s">
        <v>27</v>
      </c>
      <c r="C2" s="15">
        <v>45329</v>
      </c>
      <c r="D2" s="16" t="s">
        <v>26</v>
      </c>
      <c r="E2" s="17">
        <v>182</v>
      </c>
      <c r="F2" s="17">
        <v>185</v>
      </c>
      <c r="G2" s="17">
        <v>185</v>
      </c>
      <c r="H2" s="17">
        <v>180</v>
      </c>
      <c r="I2" s="17"/>
      <c r="J2" s="17"/>
      <c r="K2" s="20">
        <v>4</v>
      </c>
      <c r="L2" s="20">
        <v>732</v>
      </c>
      <c r="M2" s="21">
        <v>183</v>
      </c>
      <c r="N2" s="22">
        <v>3</v>
      </c>
      <c r="O2" s="23">
        <v>186</v>
      </c>
    </row>
    <row r="3" spans="1:17" x14ac:dyDescent="0.25">
      <c r="A3" s="13" t="s">
        <v>25</v>
      </c>
      <c r="B3" s="14" t="s">
        <v>27</v>
      </c>
      <c r="C3" s="15">
        <v>45336</v>
      </c>
      <c r="D3" s="16" t="s">
        <v>26</v>
      </c>
      <c r="E3" s="17">
        <v>180</v>
      </c>
      <c r="F3" s="17">
        <v>176</v>
      </c>
      <c r="G3" s="17">
        <v>177</v>
      </c>
      <c r="H3" s="17">
        <v>188</v>
      </c>
      <c r="I3" s="17"/>
      <c r="J3" s="17"/>
      <c r="K3" s="20">
        <v>4</v>
      </c>
      <c r="L3" s="20">
        <v>721</v>
      </c>
      <c r="M3" s="21">
        <v>180.25</v>
      </c>
      <c r="N3" s="22">
        <v>4</v>
      </c>
      <c r="O3" s="23">
        <v>184.25</v>
      </c>
    </row>
    <row r="4" spans="1:17" x14ac:dyDescent="0.25">
      <c r="A4" s="13" t="s">
        <v>25</v>
      </c>
      <c r="B4" s="14" t="s">
        <v>27</v>
      </c>
      <c r="C4" s="15">
        <v>45339</v>
      </c>
      <c r="D4" s="16" t="s">
        <v>26</v>
      </c>
      <c r="E4" s="17">
        <v>172</v>
      </c>
      <c r="F4" s="17">
        <v>166</v>
      </c>
      <c r="G4" s="17">
        <v>176</v>
      </c>
      <c r="H4" s="17">
        <v>178</v>
      </c>
      <c r="I4" s="17"/>
      <c r="J4" s="17"/>
      <c r="K4" s="20">
        <v>4</v>
      </c>
      <c r="L4" s="20">
        <v>692</v>
      </c>
      <c r="M4" s="21">
        <v>173</v>
      </c>
      <c r="N4" s="22">
        <v>5</v>
      </c>
      <c r="O4" s="23">
        <v>178</v>
      </c>
    </row>
    <row r="5" spans="1:17" x14ac:dyDescent="0.25">
      <c r="A5" s="13" t="s">
        <v>25</v>
      </c>
      <c r="B5" s="14" t="s">
        <v>27</v>
      </c>
      <c r="C5" s="15">
        <v>45343</v>
      </c>
      <c r="D5" s="16" t="s">
        <v>26</v>
      </c>
      <c r="E5" s="17">
        <v>192</v>
      </c>
      <c r="F5" s="17">
        <v>188</v>
      </c>
      <c r="G5" s="52">
        <v>193</v>
      </c>
      <c r="H5" s="17">
        <v>190</v>
      </c>
      <c r="I5" s="17"/>
      <c r="J5" s="17"/>
      <c r="K5" s="20">
        <v>4</v>
      </c>
      <c r="L5" s="20">
        <v>763</v>
      </c>
      <c r="M5" s="21">
        <v>190.75</v>
      </c>
      <c r="N5" s="22">
        <v>11</v>
      </c>
      <c r="O5" s="23">
        <v>201.75</v>
      </c>
    </row>
    <row r="6" spans="1:17" x14ac:dyDescent="0.25">
      <c r="A6" s="13" t="s">
        <v>25</v>
      </c>
      <c r="B6" s="14" t="s">
        <v>27</v>
      </c>
      <c r="C6" s="15">
        <v>45357</v>
      </c>
      <c r="D6" s="16" t="s">
        <v>26</v>
      </c>
      <c r="E6" s="17">
        <v>190</v>
      </c>
      <c r="F6" s="17">
        <v>191</v>
      </c>
      <c r="G6" s="17">
        <v>191.001</v>
      </c>
      <c r="H6" s="17">
        <v>188</v>
      </c>
      <c r="I6" s="17"/>
      <c r="J6" s="17"/>
      <c r="K6" s="20">
        <v>4</v>
      </c>
      <c r="L6" s="20">
        <v>760.00099999999998</v>
      </c>
      <c r="M6" s="21">
        <v>190.00024999999999</v>
      </c>
      <c r="N6" s="22">
        <v>6</v>
      </c>
      <c r="O6" s="23">
        <v>196.00024999999999</v>
      </c>
    </row>
    <row r="7" spans="1:17" x14ac:dyDescent="0.25">
      <c r="A7" s="13" t="s">
        <v>25</v>
      </c>
      <c r="B7" s="14" t="s">
        <v>27</v>
      </c>
      <c r="C7" s="15">
        <v>45364</v>
      </c>
      <c r="D7" s="16" t="s">
        <v>26</v>
      </c>
      <c r="E7" s="17">
        <v>191</v>
      </c>
      <c r="F7" s="17">
        <v>191</v>
      </c>
      <c r="G7" s="17">
        <v>187</v>
      </c>
      <c r="H7" s="17">
        <v>190</v>
      </c>
      <c r="I7" s="17"/>
      <c r="J7" s="17"/>
      <c r="K7" s="20">
        <v>4</v>
      </c>
      <c r="L7" s="20">
        <v>759</v>
      </c>
      <c r="M7" s="21">
        <v>189.75</v>
      </c>
      <c r="N7" s="22">
        <v>11</v>
      </c>
      <c r="O7" s="23">
        <v>200.75</v>
      </c>
    </row>
    <row r="8" spans="1:17" x14ac:dyDescent="0.25">
      <c r="A8" s="13" t="s">
        <v>25</v>
      </c>
      <c r="B8" s="14" t="s">
        <v>27</v>
      </c>
      <c r="C8" s="15">
        <v>45367</v>
      </c>
      <c r="D8" s="16" t="s">
        <v>26</v>
      </c>
      <c r="E8" s="17">
        <v>182</v>
      </c>
      <c r="F8" s="17">
        <v>185</v>
      </c>
      <c r="G8" s="17">
        <v>191</v>
      </c>
      <c r="H8" s="52">
        <v>193</v>
      </c>
      <c r="I8" s="17"/>
      <c r="J8" s="17"/>
      <c r="K8" s="20">
        <v>4</v>
      </c>
      <c r="L8" s="20">
        <v>751</v>
      </c>
      <c r="M8" s="21">
        <v>187.75</v>
      </c>
      <c r="N8" s="22">
        <v>8</v>
      </c>
      <c r="O8" s="23">
        <v>195.75</v>
      </c>
    </row>
    <row r="9" spans="1:17" x14ac:dyDescent="0.25">
      <c r="A9" s="13" t="s">
        <v>25</v>
      </c>
      <c r="B9" s="14" t="s">
        <v>27</v>
      </c>
      <c r="C9" s="15">
        <v>45371</v>
      </c>
      <c r="D9" s="16" t="s">
        <v>26</v>
      </c>
      <c r="E9" s="17">
        <v>180</v>
      </c>
      <c r="F9" s="17">
        <v>186</v>
      </c>
      <c r="G9" s="17">
        <v>191</v>
      </c>
      <c r="H9" s="52">
        <v>193</v>
      </c>
      <c r="I9" s="17"/>
      <c r="J9" s="17"/>
      <c r="K9" s="20">
        <v>4</v>
      </c>
      <c r="L9" s="20">
        <v>750</v>
      </c>
      <c r="M9" s="21">
        <v>187.5</v>
      </c>
      <c r="N9" s="22">
        <v>6</v>
      </c>
      <c r="O9" s="23">
        <v>193.5</v>
      </c>
    </row>
    <row r="10" spans="1:17" x14ac:dyDescent="0.25">
      <c r="A10" s="13" t="s">
        <v>20</v>
      </c>
      <c r="B10" s="14" t="s">
        <v>27</v>
      </c>
      <c r="C10" s="15">
        <v>45385</v>
      </c>
      <c r="D10" s="16" t="s">
        <v>26</v>
      </c>
      <c r="E10" s="17">
        <v>178</v>
      </c>
      <c r="F10" s="17">
        <v>185</v>
      </c>
      <c r="G10" s="17">
        <v>186</v>
      </c>
      <c r="H10" s="17">
        <v>185</v>
      </c>
      <c r="I10" s="17"/>
      <c r="J10" s="17"/>
      <c r="K10" s="20">
        <v>4</v>
      </c>
      <c r="L10" s="20">
        <v>734</v>
      </c>
      <c r="M10" s="21">
        <v>183.5</v>
      </c>
      <c r="N10" s="22">
        <v>5</v>
      </c>
      <c r="O10" s="23">
        <v>188.5</v>
      </c>
    </row>
    <row r="11" spans="1:17" x14ac:dyDescent="0.25">
      <c r="A11" s="13" t="s">
        <v>25</v>
      </c>
      <c r="B11" s="14" t="s">
        <v>27</v>
      </c>
      <c r="C11" s="15">
        <v>45392</v>
      </c>
      <c r="D11" s="16" t="s">
        <v>26</v>
      </c>
      <c r="E11" s="17">
        <v>190</v>
      </c>
      <c r="F11" s="17">
        <v>190</v>
      </c>
      <c r="G11" s="17">
        <v>186</v>
      </c>
      <c r="H11" s="17">
        <v>184</v>
      </c>
      <c r="I11" s="17"/>
      <c r="J11" s="17"/>
      <c r="K11" s="20">
        <v>4</v>
      </c>
      <c r="L11" s="20">
        <v>750</v>
      </c>
      <c r="M11" s="21">
        <v>187.5</v>
      </c>
      <c r="N11" s="22">
        <v>6</v>
      </c>
      <c r="O11" s="23">
        <v>193.5</v>
      </c>
    </row>
    <row r="12" spans="1:17" x14ac:dyDescent="0.25">
      <c r="A12" s="13" t="s">
        <v>25</v>
      </c>
      <c r="B12" s="14" t="s">
        <v>27</v>
      </c>
      <c r="C12" s="15">
        <v>45395</v>
      </c>
      <c r="D12" s="16" t="s">
        <v>26</v>
      </c>
      <c r="E12" s="17">
        <v>186</v>
      </c>
      <c r="F12" s="17">
        <v>187</v>
      </c>
      <c r="G12" s="17">
        <v>187</v>
      </c>
      <c r="H12" s="52">
        <v>193</v>
      </c>
      <c r="I12" s="17"/>
      <c r="J12" s="17"/>
      <c r="K12" s="20">
        <v>4</v>
      </c>
      <c r="L12" s="20">
        <v>753</v>
      </c>
      <c r="M12" s="21">
        <v>188.25</v>
      </c>
      <c r="N12" s="22">
        <v>9</v>
      </c>
      <c r="O12" s="23">
        <v>197.25</v>
      </c>
    </row>
    <row r="13" spans="1:17" x14ac:dyDescent="0.25">
      <c r="A13" s="13" t="s">
        <v>25</v>
      </c>
      <c r="B13" s="14" t="s">
        <v>27</v>
      </c>
      <c r="C13" s="15">
        <v>45399</v>
      </c>
      <c r="D13" s="16" t="s">
        <v>26</v>
      </c>
      <c r="E13" s="17">
        <v>186</v>
      </c>
      <c r="F13" s="17">
        <v>188</v>
      </c>
      <c r="G13" s="17">
        <v>184</v>
      </c>
      <c r="H13" s="17">
        <v>181</v>
      </c>
      <c r="I13" s="17"/>
      <c r="J13" s="17"/>
      <c r="K13" s="20">
        <v>4</v>
      </c>
      <c r="L13" s="20">
        <v>739</v>
      </c>
      <c r="M13" s="21">
        <v>184.75</v>
      </c>
      <c r="N13" s="22">
        <v>13</v>
      </c>
      <c r="O13" s="23">
        <v>197.75</v>
      </c>
    </row>
    <row r="14" spans="1:17" x14ac:dyDescent="0.25">
      <c r="A14" s="13" t="s">
        <v>25</v>
      </c>
      <c r="B14" s="14" t="s">
        <v>27</v>
      </c>
      <c r="C14" s="15">
        <v>45420</v>
      </c>
      <c r="D14" s="16" t="s">
        <v>26</v>
      </c>
      <c r="E14" s="52">
        <v>193</v>
      </c>
      <c r="F14" s="17">
        <v>190</v>
      </c>
      <c r="G14" s="17">
        <v>185</v>
      </c>
      <c r="H14" s="17">
        <v>191</v>
      </c>
      <c r="I14" s="17"/>
      <c r="J14" s="17"/>
      <c r="K14" s="20">
        <v>4</v>
      </c>
      <c r="L14" s="20">
        <v>759</v>
      </c>
      <c r="M14" s="21">
        <v>189.75</v>
      </c>
      <c r="N14" s="22">
        <v>7</v>
      </c>
      <c r="O14" s="23">
        <v>196.75</v>
      </c>
    </row>
    <row r="15" spans="1:17" x14ac:dyDescent="0.25">
      <c r="A15" s="13" t="s">
        <v>25</v>
      </c>
      <c r="B15" s="14" t="s">
        <v>27</v>
      </c>
      <c r="C15" s="15">
        <v>45423</v>
      </c>
      <c r="D15" s="16" t="s">
        <v>26</v>
      </c>
      <c r="E15" s="52">
        <v>194</v>
      </c>
      <c r="F15" s="17">
        <v>179</v>
      </c>
      <c r="G15" s="17">
        <v>189</v>
      </c>
      <c r="H15" s="17">
        <v>190</v>
      </c>
      <c r="I15" s="17"/>
      <c r="J15" s="17"/>
      <c r="K15" s="20">
        <v>4</v>
      </c>
      <c r="L15" s="20">
        <v>752</v>
      </c>
      <c r="M15" s="21">
        <v>188</v>
      </c>
      <c r="N15" s="22">
        <v>11</v>
      </c>
      <c r="O15" s="23">
        <v>199</v>
      </c>
    </row>
    <row r="16" spans="1:17" x14ac:dyDescent="0.25">
      <c r="A16" s="13" t="s">
        <v>25</v>
      </c>
      <c r="B16" s="14" t="s">
        <v>27</v>
      </c>
      <c r="C16" s="15">
        <v>45427</v>
      </c>
      <c r="D16" s="16" t="s">
        <v>26</v>
      </c>
      <c r="E16" s="17">
        <v>185</v>
      </c>
      <c r="F16" s="52">
        <v>196</v>
      </c>
      <c r="G16" s="17">
        <v>190</v>
      </c>
      <c r="H16" s="17">
        <v>188</v>
      </c>
      <c r="I16" s="17"/>
      <c r="J16" s="17"/>
      <c r="K16" s="20">
        <v>4</v>
      </c>
      <c r="L16" s="20">
        <v>759</v>
      </c>
      <c r="M16" s="21">
        <v>189.75</v>
      </c>
      <c r="N16" s="22">
        <v>6</v>
      </c>
      <c r="O16" s="23">
        <v>195.75</v>
      </c>
    </row>
    <row r="17" spans="1:15" x14ac:dyDescent="0.25">
      <c r="A17" s="13" t="s">
        <v>25</v>
      </c>
      <c r="B17" s="14" t="s">
        <v>27</v>
      </c>
      <c r="C17" s="15">
        <v>45441</v>
      </c>
      <c r="D17" s="16" t="s">
        <v>26</v>
      </c>
      <c r="E17" s="17">
        <v>190</v>
      </c>
      <c r="F17" s="17">
        <v>191</v>
      </c>
      <c r="G17" s="17">
        <v>184.001</v>
      </c>
      <c r="H17" s="17">
        <v>185</v>
      </c>
      <c r="I17" s="17"/>
      <c r="J17" s="17"/>
      <c r="K17" s="20">
        <v>4</v>
      </c>
      <c r="L17" s="20">
        <v>750.00099999999998</v>
      </c>
      <c r="M17" s="21">
        <v>187.50024999999999</v>
      </c>
      <c r="N17" s="22">
        <v>9</v>
      </c>
      <c r="O17" s="23">
        <v>196.50024999999999</v>
      </c>
    </row>
    <row r="18" spans="1:15" x14ac:dyDescent="0.25">
      <c r="A18" s="13" t="s">
        <v>25</v>
      </c>
      <c r="B18" s="14" t="s">
        <v>27</v>
      </c>
      <c r="C18" s="15">
        <v>45448</v>
      </c>
      <c r="D18" s="16" t="s">
        <v>26</v>
      </c>
      <c r="E18" s="17">
        <v>187</v>
      </c>
      <c r="F18" s="17">
        <v>187</v>
      </c>
      <c r="G18" s="17">
        <v>192</v>
      </c>
      <c r="H18" s="17">
        <v>191</v>
      </c>
      <c r="I18" s="17"/>
      <c r="J18" s="17"/>
      <c r="K18" s="20">
        <v>4</v>
      </c>
      <c r="L18" s="20">
        <v>757</v>
      </c>
      <c r="M18" s="21">
        <v>189.25</v>
      </c>
      <c r="N18" s="22">
        <v>6</v>
      </c>
      <c r="O18" s="23">
        <v>195.25</v>
      </c>
    </row>
    <row r="19" spans="1:15" x14ac:dyDescent="0.25">
      <c r="A19" s="13" t="s">
        <v>25</v>
      </c>
      <c r="B19" s="14" t="s">
        <v>27</v>
      </c>
      <c r="C19" s="15">
        <v>45483</v>
      </c>
      <c r="D19" s="16" t="s">
        <v>26</v>
      </c>
      <c r="E19" s="17">
        <v>192</v>
      </c>
      <c r="F19" s="17">
        <v>189.001</v>
      </c>
      <c r="G19" s="17">
        <v>190</v>
      </c>
      <c r="H19" s="17">
        <v>182</v>
      </c>
      <c r="I19" s="17"/>
      <c r="J19" s="17"/>
      <c r="K19" s="20">
        <v>4</v>
      </c>
      <c r="L19" s="20">
        <v>753.00099999999998</v>
      </c>
      <c r="M19" s="21">
        <v>188.25024999999999</v>
      </c>
      <c r="N19" s="22">
        <v>11</v>
      </c>
      <c r="O19" s="23">
        <v>199.25024999999999</v>
      </c>
    </row>
    <row r="20" spans="1:15" x14ac:dyDescent="0.25">
      <c r="A20" s="13" t="s">
        <v>25</v>
      </c>
      <c r="B20" s="14" t="s">
        <v>27</v>
      </c>
      <c r="C20" s="15">
        <v>45490</v>
      </c>
      <c r="D20" s="16" t="s">
        <v>26</v>
      </c>
      <c r="E20" s="17">
        <v>187</v>
      </c>
      <c r="F20" s="17">
        <v>192</v>
      </c>
      <c r="G20" s="17">
        <v>190</v>
      </c>
      <c r="H20" s="17">
        <v>189</v>
      </c>
      <c r="I20" s="17"/>
      <c r="J20" s="17"/>
      <c r="K20" s="20">
        <v>4</v>
      </c>
      <c r="L20" s="20">
        <v>758</v>
      </c>
      <c r="M20" s="21">
        <v>189.5</v>
      </c>
      <c r="N20" s="22">
        <v>8</v>
      </c>
      <c r="O20" s="23">
        <v>197.5</v>
      </c>
    </row>
    <row r="21" spans="1:15" x14ac:dyDescent="0.25">
      <c r="A21" s="13" t="s">
        <v>25</v>
      </c>
      <c r="B21" s="14" t="s">
        <v>27</v>
      </c>
      <c r="C21" s="15">
        <v>45504</v>
      </c>
      <c r="D21" s="16" t="s">
        <v>26</v>
      </c>
      <c r="E21" s="17">
        <v>185</v>
      </c>
      <c r="F21" s="17">
        <v>190</v>
      </c>
      <c r="G21" s="17">
        <v>171</v>
      </c>
      <c r="H21" s="17">
        <v>190</v>
      </c>
      <c r="I21" s="17"/>
      <c r="J21" s="17"/>
      <c r="K21" s="20">
        <v>4</v>
      </c>
      <c r="L21" s="20">
        <v>736</v>
      </c>
      <c r="M21" s="21">
        <v>184</v>
      </c>
      <c r="N21" s="22">
        <v>4</v>
      </c>
      <c r="O21" s="23">
        <v>188</v>
      </c>
    </row>
    <row r="22" spans="1:15" x14ac:dyDescent="0.25">
      <c r="A22" s="13" t="s">
        <v>25</v>
      </c>
      <c r="B22" s="14" t="s">
        <v>27</v>
      </c>
      <c r="C22" s="15">
        <v>45514</v>
      </c>
      <c r="D22" s="16" t="s">
        <v>26</v>
      </c>
      <c r="E22" s="17">
        <v>184</v>
      </c>
      <c r="F22" s="17">
        <v>187</v>
      </c>
      <c r="G22" s="17">
        <v>186</v>
      </c>
      <c r="H22" s="17">
        <v>191</v>
      </c>
      <c r="I22" s="17">
        <v>187</v>
      </c>
      <c r="J22" s="17">
        <v>189</v>
      </c>
      <c r="K22" s="20">
        <v>6</v>
      </c>
      <c r="L22" s="20">
        <v>1124</v>
      </c>
      <c r="M22" s="21">
        <v>187.33333333333334</v>
      </c>
      <c r="N22" s="22">
        <v>12</v>
      </c>
      <c r="O22" s="23">
        <v>199.33333333333334</v>
      </c>
    </row>
    <row r="23" spans="1:15" x14ac:dyDescent="0.25">
      <c r="A23" s="13" t="s">
        <v>25</v>
      </c>
      <c r="B23" s="14" t="s">
        <v>27</v>
      </c>
      <c r="C23" s="15">
        <v>45518</v>
      </c>
      <c r="D23" s="16" t="s">
        <v>26</v>
      </c>
      <c r="E23" s="17">
        <v>189</v>
      </c>
      <c r="F23" s="17">
        <v>185</v>
      </c>
      <c r="G23" s="17">
        <v>192</v>
      </c>
      <c r="H23" s="17">
        <v>189</v>
      </c>
      <c r="I23" s="17"/>
      <c r="J23" s="17"/>
      <c r="K23" s="20">
        <v>4</v>
      </c>
      <c r="L23" s="20">
        <v>755</v>
      </c>
      <c r="M23" s="21">
        <v>188.75</v>
      </c>
      <c r="N23" s="22">
        <v>6</v>
      </c>
      <c r="O23" s="23">
        <v>194.75</v>
      </c>
    </row>
    <row r="24" spans="1:15" x14ac:dyDescent="0.25">
      <c r="A24" s="13" t="s">
        <v>25</v>
      </c>
      <c r="B24" s="14" t="s">
        <v>27</v>
      </c>
      <c r="C24" s="15">
        <v>45521</v>
      </c>
      <c r="D24" s="16" t="s">
        <v>26</v>
      </c>
      <c r="E24" s="17">
        <v>189</v>
      </c>
      <c r="F24" s="17">
        <v>189</v>
      </c>
      <c r="G24" s="52">
        <v>193</v>
      </c>
      <c r="H24" s="17">
        <v>191</v>
      </c>
      <c r="I24" s="17"/>
      <c r="J24" s="17"/>
      <c r="K24" s="20">
        <v>4</v>
      </c>
      <c r="L24" s="20">
        <v>762</v>
      </c>
      <c r="M24" s="21">
        <v>190.5</v>
      </c>
      <c r="N24" s="22">
        <v>13</v>
      </c>
      <c r="O24" s="23">
        <v>203.5</v>
      </c>
    </row>
    <row r="25" spans="1:15" x14ac:dyDescent="0.25">
      <c r="A25" s="13" t="s">
        <v>25</v>
      </c>
      <c r="B25" s="14" t="s">
        <v>27</v>
      </c>
      <c r="C25" s="15">
        <v>45525</v>
      </c>
      <c r="D25" s="16" t="s">
        <v>26</v>
      </c>
      <c r="E25" s="17">
        <v>188</v>
      </c>
      <c r="F25" s="17">
        <v>189</v>
      </c>
      <c r="G25" s="17">
        <v>186</v>
      </c>
      <c r="H25" s="17">
        <v>188</v>
      </c>
      <c r="I25" s="17"/>
      <c r="J25" s="17"/>
      <c r="K25" s="20">
        <v>4</v>
      </c>
      <c r="L25" s="20">
        <v>751</v>
      </c>
      <c r="M25" s="21">
        <v>187.75</v>
      </c>
      <c r="N25" s="22">
        <v>5</v>
      </c>
      <c r="O25" s="23">
        <v>192.75</v>
      </c>
    </row>
    <row r="26" spans="1:15" x14ac:dyDescent="0.25">
      <c r="A26" s="13" t="s">
        <v>25</v>
      </c>
      <c r="B26" s="14" t="s">
        <v>27</v>
      </c>
      <c r="C26" s="15">
        <v>45539</v>
      </c>
      <c r="D26" s="16" t="s">
        <v>26</v>
      </c>
      <c r="E26" s="17">
        <v>189</v>
      </c>
      <c r="F26" s="17">
        <v>187</v>
      </c>
      <c r="G26" s="17">
        <v>190</v>
      </c>
      <c r="H26" s="17">
        <v>185</v>
      </c>
      <c r="I26" s="17"/>
      <c r="J26" s="17"/>
      <c r="K26" s="20">
        <v>4</v>
      </c>
      <c r="L26" s="20">
        <v>751</v>
      </c>
      <c r="M26" s="21">
        <v>187.75</v>
      </c>
      <c r="N26" s="22">
        <v>4</v>
      </c>
      <c r="O26" s="23">
        <v>191.75</v>
      </c>
    </row>
    <row r="27" spans="1:15" x14ac:dyDescent="0.25">
      <c r="A27" s="13" t="s">
        <v>25</v>
      </c>
      <c r="B27" s="14" t="s">
        <v>27</v>
      </c>
      <c r="C27" s="15">
        <v>45546</v>
      </c>
      <c r="D27" s="16" t="s">
        <v>26</v>
      </c>
      <c r="E27" s="17">
        <v>186</v>
      </c>
      <c r="F27" s="17">
        <v>191</v>
      </c>
      <c r="G27" s="17">
        <v>189</v>
      </c>
      <c r="H27" s="17">
        <v>191</v>
      </c>
      <c r="I27" s="17"/>
      <c r="J27" s="17"/>
      <c r="K27" s="20">
        <v>4</v>
      </c>
      <c r="L27" s="20">
        <v>757</v>
      </c>
      <c r="M27" s="21">
        <v>189.25</v>
      </c>
      <c r="N27" s="22">
        <v>13</v>
      </c>
      <c r="O27" s="23">
        <v>202.25</v>
      </c>
    </row>
    <row r="28" spans="1:15" x14ac:dyDescent="0.25">
      <c r="A28" s="13" t="s">
        <v>25</v>
      </c>
      <c r="B28" s="14" t="s">
        <v>27</v>
      </c>
      <c r="C28" s="15">
        <v>45549</v>
      </c>
      <c r="D28" s="16" t="s">
        <v>26</v>
      </c>
      <c r="E28" s="17">
        <v>184</v>
      </c>
      <c r="F28" s="17">
        <v>185</v>
      </c>
      <c r="G28" s="17">
        <v>187.001</v>
      </c>
      <c r="H28" s="17">
        <v>186</v>
      </c>
      <c r="I28" s="17"/>
      <c r="J28" s="17"/>
      <c r="K28" s="20">
        <v>4</v>
      </c>
      <c r="L28" s="20">
        <v>742.00099999999998</v>
      </c>
      <c r="M28" s="21">
        <v>185.50024999999999</v>
      </c>
      <c r="N28" s="22">
        <v>8</v>
      </c>
      <c r="O28" s="23">
        <v>193.50024999999999</v>
      </c>
    </row>
    <row r="29" spans="1:15" x14ac:dyDescent="0.25">
      <c r="A29" s="13" t="s">
        <v>25</v>
      </c>
      <c r="B29" s="14" t="s">
        <v>27</v>
      </c>
      <c r="C29" s="15">
        <v>45553</v>
      </c>
      <c r="D29" s="16" t="s">
        <v>26</v>
      </c>
      <c r="E29" s="17">
        <v>188</v>
      </c>
      <c r="F29" s="17">
        <v>187</v>
      </c>
      <c r="G29" s="17">
        <v>188</v>
      </c>
      <c r="H29" s="17">
        <v>184</v>
      </c>
      <c r="I29" s="17"/>
      <c r="J29" s="17"/>
      <c r="K29" s="20">
        <v>4</v>
      </c>
      <c r="L29" s="20">
        <v>747</v>
      </c>
      <c r="M29" s="21">
        <v>186.75</v>
      </c>
      <c r="N29" s="22">
        <v>4</v>
      </c>
      <c r="O29" s="23">
        <v>190.75</v>
      </c>
    </row>
    <row r="30" spans="1:15" x14ac:dyDescent="0.25">
      <c r="A30" s="13" t="s">
        <v>25</v>
      </c>
      <c r="B30" s="14" t="s">
        <v>27</v>
      </c>
      <c r="C30" s="15">
        <v>45557</v>
      </c>
      <c r="D30" s="16" t="s">
        <v>26</v>
      </c>
      <c r="E30" s="17">
        <v>185</v>
      </c>
      <c r="F30" s="52">
        <v>194</v>
      </c>
      <c r="G30" s="17">
        <v>187.001</v>
      </c>
      <c r="H30" s="17">
        <v>190.001</v>
      </c>
      <c r="I30" s="17">
        <v>191</v>
      </c>
      <c r="J30" s="17">
        <v>192</v>
      </c>
      <c r="K30" s="20">
        <v>6</v>
      </c>
      <c r="L30" s="20">
        <v>1139.002</v>
      </c>
      <c r="M30" s="21">
        <v>189.83366666666666</v>
      </c>
      <c r="N30" s="22">
        <v>26</v>
      </c>
      <c r="O30" s="23">
        <v>215.83366666666666</v>
      </c>
    </row>
    <row r="31" spans="1:15" x14ac:dyDescent="0.25">
      <c r="A31" s="13" t="s">
        <v>25</v>
      </c>
      <c r="B31" s="14" t="s">
        <v>27</v>
      </c>
      <c r="C31" s="15">
        <v>45567</v>
      </c>
      <c r="D31" s="16" t="s">
        <v>26</v>
      </c>
      <c r="E31" s="17">
        <v>189</v>
      </c>
      <c r="F31" s="17">
        <v>190</v>
      </c>
      <c r="G31" s="17">
        <v>188</v>
      </c>
      <c r="H31" s="52">
        <v>193</v>
      </c>
      <c r="I31" s="17"/>
      <c r="J31" s="17"/>
      <c r="K31" s="20">
        <v>4</v>
      </c>
      <c r="L31" s="20">
        <v>760</v>
      </c>
      <c r="M31" s="21">
        <v>190</v>
      </c>
      <c r="N31" s="22">
        <v>11</v>
      </c>
      <c r="O31" s="23">
        <v>201</v>
      </c>
    </row>
    <row r="32" spans="1:15" x14ac:dyDescent="0.25">
      <c r="A32" s="13" t="s">
        <v>25</v>
      </c>
      <c r="B32" s="14" t="s">
        <v>27</v>
      </c>
      <c r="C32" s="15">
        <v>45574</v>
      </c>
      <c r="D32" s="16" t="s">
        <v>26</v>
      </c>
      <c r="E32" s="52">
        <v>193</v>
      </c>
      <c r="F32" s="17">
        <v>188</v>
      </c>
      <c r="G32" s="17">
        <v>191</v>
      </c>
      <c r="H32" s="17">
        <v>188</v>
      </c>
      <c r="I32" s="17"/>
      <c r="J32" s="17"/>
      <c r="K32" s="20">
        <v>4</v>
      </c>
      <c r="L32" s="20">
        <v>760</v>
      </c>
      <c r="M32" s="21">
        <v>190</v>
      </c>
      <c r="N32" s="22">
        <v>13</v>
      </c>
      <c r="O32" s="23">
        <v>203</v>
      </c>
    </row>
    <row r="33" spans="1:15" x14ac:dyDescent="0.25">
      <c r="A33" s="13" t="s">
        <v>25</v>
      </c>
      <c r="B33" s="14" t="s">
        <v>27</v>
      </c>
      <c r="C33" s="15">
        <v>45577</v>
      </c>
      <c r="D33" s="16" t="s">
        <v>26</v>
      </c>
      <c r="E33" s="17">
        <v>192</v>
      </c>
      <c r="F33" s="17">
        <v>189</v>
      </c>
      <c r="G33" s="52">
        <v>193</v>
      </c>
      <c r="H33" s="17">
        <v>191</v>
      </c>
      <c r="I33" s="52">
        <v>194</v>
      </c>
      <c r="J33" s="17">
        <v>191</v>
      </c>
      <c r="K33" s="20">
        <v>6</v>
      </c>
      <c r="L33" s="20">
        <v>1150</v>
      </c>
      <c r="M33" s="21">
        <v>191.66666666666666</v>
      </c>
      <c r="N33" s="22">
        <v>30</v>
      </c>
      <c r="O33" s="23">
        <v>221.66666666666666</v>
      </c>
    </row>
    <row r="34" spans="1:15" x14ac:dyDescent="0.25">
      <c r="A34" s="13" t="s">
        <v>25</v>
      </c>
      <c r="B34" s="14" t="s">
        <v>27</v>
      </c>
      <c r="C34" s="15">
        <v>45581</v>
      </c>
      <c r="D34" s="16" t="s">
        <v>26</v>
      </c>
      <c r="E34" s="17">
        <v>190</v>
      </c>
      <c r="F34" s="17">
        <v>184</v>
      </c>
      <c r="G34" s="17">
        <v>189</v>
      </c>
      <c r="H34" s="52">
        <v>193</v>
      </c>
      <c r="I34" s="17"/>
      <c r="J34" s="17"/>
      <c r="K34" s="20">
        <v>4</v>
      </c>
      <c r="L34" s="20">
        <v>756</v>
      </c>
      <c r="M34" s="21">
        <v>189</v>
      </c>
      <c r="N34" s="22">
        <v>13</v>
      </c>
      <c r="O34" s="23">
        <v>202</v>
      </c>
    </row>
    <row r="35" spans="1:15" x14ac:dyDescent="0.25">
      <c r="A35" s="27"/>
      <c r="B35" s="26"/>
      <c r="C35" s="28"/>
      <c r="D35" s="29"/>
      <c r="E35" s="30"/>
      <c r="F35" s="30"/>
      <c r="G35" s="51"/>
      <c r="H35" s="30"/>
      <c r="I35" s="30"/>
      <c r="J35" s="30"/>
      <c r="K35" s="31"/>
      <c r="L35" s="31"/>
      <c r="M35" s="32"/>
      <c r="N35" s="33"/>
      <c r="O35" s="34"/>
    </row>
    <row r="36" spans="1:15" x14ac:dyDescent="0.25">
      <c r="K36" s="8">
        <f>SUM(K2:K35)</f>
        <v>138</v>
      </c>
      <c r="L36" s="8">
        <f>SUM(L2:L35)</f>
        <v>25882.006000000001</v>
      </c>
      <c r="M36" s="7">
        <f>SUM(L36/K36)</f>
        <v>187.55076811594205</v>
      </c>
      <c r="N36" s="8">
        <f>SUM(N2:N35)</f>
        <v>307</v>
      </c>
      <c r="O36" s="12">
        <f>SUM(M36+N36)</f>
        <v>494.55076811594205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C2" name="Range1_2_6_1"/>
    <protectedRange algorithmName="SHA-512" hashValue="ON39YdpmFHfN9f47KpiRvqrKx0V9+erV1CNkpWzYhW/Qyc6aT8rEyCrvauWSYGZK2ia3o7vd3akF07acHAFpOA==" saltValue="yVW9XmDwTqEnmpSGai0KYg==" spinCount="100000" sqref="E16:J16 B16:C16" name="Range1_10"/>
    <protectedRange algorithmName="SHA-512" hashValue="ON39YdpmFHfN9f47KpiRvqrKx0V9+erV1CNkpWzYhW/Qyc6aT8rEyCrvauWSYGZK2ia3o7vd3akF07acHAFpOA==" saltValue="yVW9XmDwTqEnmpSGai0KYg==" spinCount="100000" sqref="D16" name="Range1_1_9"/>
    <protectedRange algorithmName="SHA-512" hashValue="ON39YdpmFHfN9f47KpiRvqrKx0V9+erV1CNkpWzYhW/Qyc6aT8rEyCrvauWSYGZK2ia3o7vd3akF07acHAFpOA==" saltValue="yVW9XmDwTqEnmpSGai0KYg==" spinCount="100000" sqref="C17" name="Range1_7_4"/>
    <protectedRange algorithmName="SHA-512" hashValue="ON39YdpmFHfN9f47KpiRvqrKx0V9+erV1CNkpWzYhW/Qyc6aT8rEyCrvauWSYGZK2ia3o7vd3akF07acHAFpOA==" saltValue="yVW9XmDwTqEnmpSGai0KYg==" spinCount="100000" sqref="E17:J17 B17" name="Range1_10_1"/>
    <protectedRange algorithmName="SHA-512" hashValue="ON39YdpmFHfN9f47KpiRvqrKx0V9+erV1CNkpWzYhW/Qyc6aT8rEyCrvauWSYGZK2ia3o7vd3akF07acHAFpOA==" saltValue="yVW9XmDwTqEnmpSGai0KYg==" spinCount="100000" sqref="D17" name="Range1_1_8"/>
    <protectedRange algorithmName="SHA-512" hashValue="ON39YdpmFHfN9f47KpiRvqrKx0V9+erV1CNkpWzYhW/Qyc6aT8rEyCrvauWSYGZK2ia3o7vd3akF07acHAFpOA==" saltValue="yVW9XmDwTqEnmpSGai0KYg==" spinCount="100000" sqref="B26:C26 E26:J26 E27:J28 B27:C28" name="Range1_28"/>
    <protectedRange algorithmName="SHA-512" hashValue="ON39YdpmFHfN9f47KpiRvqrKx0V9+erV1CNkpWzYhW/Qyc6aT8rEyCrvauWSYGZK2ia3o7vd3akF07acHAFpOA==" saltValue="yVW9XmDwTqEnmpSGai0KYg==" spinCount="100000" sqref="D26 D27:D28" name="Range1_1_20_1"/>
  </protectedRanges>
  <sortState xmlns:xlrd2="http://schemas.microsoft.com/office/spreadsheetml/2017/richdata2" ref="B2:O2">
    <sortCondition ref="C2"/>
  </sortState>
  <hyperlinks>
    <hyperlink ref="Q1" location="'National Rankings'!A1" display="Back to Ranking" xr:uid="{4615E7D3-64B6-4C53-923A-A836074DDF5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7EC4F7-92A7-495E-8823-B49D5E364E9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E7190-8E24-4E2E-A226-23F6BC2B72A2}">
  <dimension ref="A1:Q38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19</v>
      </c>
    </row>
    <row r="2" spans="1:17" x14ac:dyDescent="0.25">
      <c r="A2" s="13" t="s">
        <v>25</v>
      </c>
      <c r="B2" s="14" t="s">
        <v>29</v>
      </c>
      <c r="C2" s="15">
        <v>45329</v>
      </c>
      <c r="D2" s="16" t="s">
        <v>26</v>
      </c>
      <c r="E2" s="17">
        <v>191</v>
      </c>
      <c r="F2" s="17">
        <v>189</v>
      </c>
      <c r="G2" s="17">
        <v>183</v>
      </c>
      <c r="H2" s="17">
        <v>182</v>
      </c>
      <c r="I2" s="17"/>
      <c r="J2" s="17"/>
      <c r="K2" s="20">
        <v>4</v>
      </c>
      <c r="L2" s="20">
        <v>745</v>
      </c>
      <c r="M2" s="21">
        <v>186.25</v>
      </c>
      <c r="N2" s="22">
        <v>6</v>
      </c>
      <c r="O2" s="23">
        <v>192.25</v>
      </c>
    </row>
    <row r="3" spans="1:17" x14ac:dyDescent="0.25">
      <c r="A3" s="13" t="s">
        <v>25</v>
      </c>
      <c r="B3" s="14" t="s">
        <v>29</v>
      </c>
      <c r="C3" s="15">
        <v>45364</v>
      </c>
      <c r="D3" s="16" t="s">
        <v>26</v>
      </c>
      <c r="E3" s="17">
        <v>179</v>
      </c>
      <c r="F3" s="17">
        <v>174</v>
      </c>
      <c r="G3" s="17">
        <v>180</v>
      </c>
      <c r="H3" s="17">
        <v>173</v>
      </c>
      <c r="I3" s="17"/>
      <c r="J3" s="17"/>
      <c r="K3" s="20">
        <v>4</v>
      </c>
      <c r="L3" s="20">
        <v>706</v>
      </c>
      <c r="M3" s="21">
        <v>176.5</v>
      </c>
      <c r="N3" s="22">
        <v>3</v>
      </c>
      <c r="O3" s="23">
        <v>179.5</v>
      </c>
    </row>
    <row r="4" spans="1:17" x14ac:dyDescent="0.25">
      <c r="A4" s="13" t="s">
        <v>25</v>
      </c>
      <c r="B4" s="14" t="s">
        <v>29</v>
      </c>
      <c r="C4" s="15">
        <v>45374</v>
      </c>
      <c r="D4" s="16" t="s">
        <v>51</v>
      </c>
      <c r="E4" s="17">
        <v>163</v>
      </c>
      <c r="F4" s="17">
        <v>178</v>
      </c>
      <c r="G4" s="17">
        <v>176</v>
      </c>
      <c r="H4" s="17">
        <v>169</v>
      </c>
      <c r="I4" s="17"/>
      <c r="J4" s="17"/>
      <c r="K4" s="20">
        <v>4</v>
      </c>
      <c r="L4" s="20">
        <v>686</v>
      </c>
      <c r="M4" s="21">
        <v>171.5</v>
      </c>
      <c r="N4" s="22">
        <v>5</v>
      </c>
      <c r="O4" s="23">
        <v>176.5</v>
      </c>
    </row>
    <row r="5" spans="1:17" x14ac:dyDescent="0.25">
      <c r="A5" s="13" t="s">
        <v>25</v>
      </c>
      <c r="B5" s="14" t="s">
        <v>29</v>
      </c>
      <c r="C5" s="15">
        <v>45375</v>
      </c>
      <c r="D5" s="16" t="s">
        <v>51</v>
      </c>
      <c r="E5" s="17">
        <v>183</v>
      </c>
      <c r="F5" s="17">
        <v>190</v>
      </c>
      <c r="G5" s="17">
        <v>186</v>
      </c>
      <c r="H5" s="17">
        <v>189</v>
      </c>
      <c r="I5" s="17"/>
      <c r="J5" s="17"/>
      <c r="K5" s="20">
        <v>4</v>
      </c>
      <c r="L5" s="20">
        <v>748</v>
      </c>
      <c r="M5" s="21">
        <v>187</v>
      </c>
      <c r="N5" s="22">
        <v>13</v>
      </c>
      <c r="O5" s="23">
        <v>200</v>
      </c>
    </row>
    <row r="6" spans="1:17" x14ac:dyDescent="0.25">
      <c r="A6" s="13" t="s">
        <v>25</v>
      </c>
      <c r="B6" s="14" t="s">
        <v>29</v>
      </c>
      <c r="C6" s="15">
        <v>45399</v>
      </c>
      <c r="D6" s="16" t="s">
        <v>26</v>
      </c>
      <c r="E6" s="17">
        <v>177</v>
      </c>
      <c r="F6" s="17">
        <v>179</v>
      </c>
      <c r="G6" s="17">
        <v>173</v>
      </c>
      <c r="H6" s="17">
        <v>170</v>
      </c>
      <c r="I6" s="17"/>
      <c r="J6" s="17"/>
      <c r="K6" s="20">
        <v>4</v>
      </c>
      <c r="L6" s="20">
        <v>699</v>
      </c>
      <c r="M6" s="21">
        <v>174.75</v>
      </c>
      <c r="N6" s="22">
        <v>4</v>
      </c>
      <c r="O6" s="23">
        <v>178.75</v>
      </c>
    </row>
    <row r="7" spans="1:17" x14ac:dyDescent="0.25">
      <c r="A7" s="13" t="s">
        <v>25</v>
      </c>
      <c r="B7" s="14" t="s">
        <v>29</v>
      </c>
      <c r="C7" s="15">
        <v>45448</v>
      </c>
      <c r="D7" s="16" t="s">
        <v>26</v>
      </c>
      <c r="E7" s="52">
        <v>193</v>
      </c>
      <c r="F7" s="52">
        <v>194</v>
      </c>
      <c r="G7" s="17">
        <v>190</v>
      </c>
      <c r="H7" s="52">
        <v>193</v>
      </c>
      <c r="I7" s="17"/>
      <c r="J7" s="17"/>
      <c r="K7" s="20">
        <v>4</v>
      </c>
      <c r="L7" s="20">
        <v>770</v>
      </c>
      <c r="M7" s="21">
        <v>192.5</v>
      </c>
      <c r="N7" s="22">
        <v>11</v>
      </c>
      <c r="O7" s="23">
        <v>203.5</v>
      </c>
    </row>
    <row r="8" spans="1:17" x14ac:dyDescent="0.25">
      <c r="A8" s="13" t="s">
        <v>25</v>
      </c>
      <c r="B8" s="14" t="s">
        <v>29</v>
      </c>
      <c r="C8" s="15">
        <v>45458</v>
      </c>
      <c r="D8" s="16" t="s">
        <v>50</v>
      </c>
      <c r="E8" s="17">
        <v>188</v>
      </c>
      <c r="F8" s="17">
        <v>188</v>
      </c>
      <c r="G8" s="17">
        <v>190</v>
      </c>
      <c r="H8" s="17">
        <v>187</v>
      </c>
      <c r="I8" s="17">
        <v>186</v>
      </c>
      <c r="J8" s="17">
        <v>190</v>
      </c>
      <c r="K8" s="20">
        <v>6</v>
      </c>
      <c r="L8" s="20">
        <v>1129</v>
      </c>
      <c r="M8" s="21">
        <v>188.16666666666666</v>
      </c>
      <c r="N8" s="22">
        <v>34</v>
      </c>
      <c r="O8" s="23">
        <v>222.16666666666666</v>
      </c>
    </row>
    <row r="9" spans="1:17" x14ac:dyDescent="0.25">
      <c r="A9" s="13" t="s">
        <v>25</v>
      </c>
      <c r="B9" s="14" t="s">
        <v>29</v>
      </c>
      <c r="C9" s="15">
        <v>45462</v>
      </c>
      <c r="D9" s="16" t="s">
        <v>26</v>
      </c>
      <c r="E9" s="52">
        <v>196</v>
      </c>
      <c r="F9" s="52">
        <v>194</v>
      </c>
      <c r="G9" s="17">
        <v>191.001</v>
      </c>
      <c r="H9" s="17">
        <v>189</v>
      </c>
      <c r="I9" s="17"/>
      <c r="J9" s="17"/>
      <c r="K9" s="20">
        <v>4</v>
      </c>
      <c r="L9" s="20">
        <v>770.00099999999998</v>
      </c>
      <c r="M9" s="21">
        <v>192.50024999999999</v>
      </c>
      <c r="N9" s="22">
        <v>11</v>
      </c>
      <c r="O9" s="23">
        <v>203.50024999999999</v>
      </c>
    </row>
    <row r="10" spans="1:17" x14ac:dyDescent="0.25">
      <c r="A10" s="13" t="s">
        <v>25</v>
      </c>
      <c r="B10" s="14" t="s">
        <v>29</v>
      </c>
      <c r="C10" s="15">
        <v>45465</v>
      </c>
      <c r="D10" s="16" t="s">
        <v>51</v>
      </c>
      <c r="E10" s="52">
        <v>195</v>
      </c>
      <c r="F10" s="17">
        <v>192</v>
      </c>
      <c r="G10" s="52">
        <v>195</v>
      </c>
      <c r="H10" s="52">
        <v>193</v>
      </c>
      <c r="I10" s="17">
        <v>191</v>
      </c>
      <c r="J10" s="52">
        <v>195</v>
      </c>
      <c r="K10" s="20">
        <v>6</v>
      </c>
      <c r="L10" s="20">
        <v>1161</v>
      </c>
      <c r="M10" s="21">
        <v>193.5</v>
      </c>
      <c r="N10" s="22">
        <v>10</v>
      </c>
      <c r="O10" s="23">
        <v>203.5</v>
      </c>
    </row>
    <row r="11" spans="1:17" x14ac:dyDescent="0.25">
      <c r="A11" s="13" t="s">
        <v>25</v>
      </c>
      <c r="B11" s="14" t="s">
        <v>29</v>
      </c>
      <c r="C11" s="15">
        <v>45466</v>
      </c>
      <c r="D11" s="16" t="s">
        <v>51</v>
      </c>
      <c r="E11" s="52">
        <v>195</v>
      </c>
      <c r="F11" s="17">
        <v>187</v>
      </c>
      <c r="G11" s="17">
        <v>190</v>
      </c>
      <c r="H11" s="17">
        <v>192</v>
      </c>
      <c r="I11" s="17"/>
      <c r="J11" s="17"/>
      <c r="K11" s="20">
        <v>4</v>
      </c>
      <c r="L11" s="20">
        <v>764</v>
      </c>
      <c r="M11" s="21">
        <v>191</v>
      </c>
      <c r="N11" s="22">
        <v>5</v>
      </c>
      <c r="O11" s="23">
        <v>196</v>
      </c>
    </row>
    <row r="12" spans="1:17" x14ac:dyDescent="0.25">
      <c r="A12" s="13" t="s">
        <v>25</v>
      </c>
      <c r="B12" s="14" t="s">
        <v>29</v>
      </c>
      <c r="C12" s="15">
        <v>45476</v>
      </c>
      <c r="D12" s="16" t="s">
        <v>26</v>
      </c>
      <c r="E12" s="17">
        <v>187</v>
      </c>
      <c r="F12" s="52">
        <v>193</v>
      </c>
      <c r="G12" s="17">
        <v>191</v>
      </c>
      <c r="H12" s="17">
        <v>189</v>
      </c>
      <c r="I12" s="17"/>
      <c r="J12" s="17"/>
      <c r="K12" s="20">
        <v>4</v>
      </c>
      <c r="L12" s="20">
        <v>760</v>
      </c>
      <c r="M12" s="21">
        <v>190</v>
      </c>
      <c r="N12" s="22">
        <v>9</v>
      </c>
      <c r="O12" s="23">
        <v>199</v>
      </c>
    </row>
    <row r="13" spans="1:17" x14ac:dyDescent="0.25">
      <c r="A13" s="13" t="s">
        <v>25</v>
      </c>
      <c r="B13" s="14" t="s">
        <v>29</v>
      </c>
      <c r="C13" s="15">
        <v>45479</v>
      </c>
      <c r="D13" s="16" t="s">
        <v>67</v>
      </c>
      <c r="E13" s="17">
        <v>186</v>
      </c>
      <c r="F13" s="17">
        <v>190</v>
      </c>
      <c r="G13" s="17">
        <v>185</v>
      </c>
      <c r="H13" s="17">
        <v>191</v>
      </c>
      <c r="I13" s="17">
        <v>188</v>
      </c>
      <c r="J13" s="17">
        <v>192</v>
      </c>
      <c r="K13" s="20">
        <v>6</v>
      </c>
      <c r="L13" s="20">
        <v>1132</v>
      </c>
      <c r="M13" s="21">
        <v>188.66666666666666</v>
      </c>
      <c r="N13" s="22">
        <v>34</v>
      </c>
      <c r="O13" s="23">
        <v>222.66666666666666</v>
      </c>
    </row>
    <row r="14" spans="1:17" x14ac:dyDescent="0.25">
      <c r="A14" s="13" t="s">
        <v>25</v>
      </c>
      <c r="B14" s="14" t="s">
        <v>29</v>
      </c>
      <c r="C14" s="15">
        <v>45490</v>
      </c>
      <c r="D14" s="16" t="s">
        <v>26</v>
      </c>
      <c r="E14" s="17">
        <v>191</v>
      </c>
      <c r="F14" s="52">
        <v>194</v>
      </c>
      <c r="G14" s="17">
        <v>188</v>
      </c>
      <c r="H14" s="17">
        <v>187</v>
      </c>
      <c r="I14" s="17"/>
      <c r="J14" s="17"/>
      <c r="K14" s="20">
        <v>4</v>
      </c>
      <c r="L14" s="20">
        <v>760</v>
      </c>
      <c r="M14" s="21">
        <v>190</v>
      </c>
      <c r="N14" s="22">
        <v>9</v>
      </c>
      <c r="O14" s="23">
        <v>199</v>
      </c>
    </row>
    <row r="15" spans="1:17" x14ac:dyDescent="0.25">
      <c r="A15" s="13" t="s">
        <v>25</v>
      </c>
      <c r="B15" s="14" t="s">
        <v>29</v>
      </c>
      <c r="C15" s="15">
        <v>45500</v>
      </c>
      <c r="D15" s="16" t="s">
        <v>51</v>
      </c>
      <c r="E15" s="17">
        <v>191</v>
      </c>
      <c r="F15" s="52">
        <v>193</v>
      </c>
      <c r="G15" s="17">
        <v>191</v>
      </c>
      <c r="H15" s="52">
        <v>196</v>
      </c>
      <c r="I15" s="17">
        <v>189</v>
      </c>
      <c r="J15" s="17">
        <v>191</v>
      </c>
      <c r="K15" s="20">
        <v>6</v>
      </c>
      <c r="L15" s="20">
        <v>1151</v>
      </c>
      <c r="M15" s="21">
        <v>191.83333333333334</v>
      </c>
      <c r="N15" s="22">
        <v>10</v>
      </c>
      <c r="O15" s="23">
        <v>201.83333333333334</v>
      </c>
    </row>
    <row r="16" spans="1:17" x14ac:dyDescent="0.25">
      <c r="A16" s="13" t="s">
        <v>25</v>
      </c>
      <c r="B16" s="14" t="s">
        <v>29</v>
      </c>
      <c r="C16" s="15">
        <v>45501</v>
      </c>
      <c r="D16" s="16" t="s">
        <v>51</v>
      </c>
      <c r="E16" s="17">
        <v>189</v>
      </c>
      <c r="F16" s="52">
        <v>193</v>
      </c>
      <c r="G16" s="17">
        <v>189</v>
      </c>
      <c r="H16" s="17">
        <v>187</v>
      </c>
      <c r="I16" s="17"/>
      <c r="J16" s="17"/>
      <c r="K16" s="20">
        <v>4</v>
      </c>
      <c r="L16" s="20">
        <v>758</v>
      </c>
      <c r="M16" s="21">
        <v>189.5</v>
      </c>
      <c r="N16" s="22">
        <v>5</v>
      </c>
      <c r="O16" s="23">
        <v>194.5</v>
      </c>
    </row>
    <row r="17" spans="1:15" x14ac:dyDescent="0.25">
      <c r="A17" s="13" t="s">
        <v>25</v>
      </c>
      <c r="B17" s="14" t="s">
        <v>29</v>
      </c>
      <c r="C17" s="15">
        <v>45504</v>
      </c>
      <c r="D17" s="16" t="s">
        <v>26</v>
      </c>
      <c r="E17" s="17">
        <v>185.001</v>
      </c>
      <c r="F17" s="52">
        <v>193</v>
      </c>
      <c r="G17" s="17">
        <v>187</v>
      </c>
      <c r="H17" s="17">
        <v>191</v>
      </c>
      <c r="I17" s="17"/>
      <c r="J17" s="17"/>
      <c r="K17" s="20">
        <v>4</v>
      </c>
      <c r="L17" s="20">
        <v>756.00099999999998</v>
      </c>
      <c r="M17" s="21">
        <v>189.00024999999999</v>
      </c>
      <c r="N17" s="22">
        <v>13</v>
      </c>
      <c r="O17" s="23">
        <v>202.00024999999999</v>
      </c>
    </row>
    <row r="18" spans="1:15" x14ac:dyDescent="0.25">
      <c r="A18" s="13" t="s">
        <v>25</v>
      </c>
      <c r="B18" s="14" t="s">
        <v>29</v>
      </c>
      <c r="C18" s="15">
        <v>45511</v>
      </c>
      <c r="D18" s="16" t="s">
        <v>26</v>
      </c>
      <c r="E18" s="52">
        <v>194</v>
      </c>
      <c r="F18" s="52">
        <v>194</v>
      </c>
      <c r="G18" s="52">
        <v>194</v>
      </c>
      <c r="H18" s="17">
        <v>190</v>
      </c>
      <c r="I18" s="17"/>
      <c r="J18" s="17"/>
      <c r="K18" s="20">
        <v>4</v>
      </c>
      <c r="L18" s="20">
        <v>772</v>
      </c>
      <c r="M18" s="21">
        <v>193</v>
      </c>
      <c r="N18" s="22">
        <v>11</v>
      </c>
      <c r="O18" s="23">
        <v>204</v>
      </c>
    </row>
    <row r="19" spans="1:15" x14ac:dyDescent="0.25">
      <c r="A19" s="13" t="s">
        <v>25</v>
      </c>
      <c r="B19" s="14" t="s">
        <v>29</v>
      </c>
      <c r="C19" s="15">
        <v>45507</v>
      </c>
      <c r="D19" s="16" t="s">
        <v>67</v>
      </c>
      <c r="E19" s="52">
        <v>196</v>
      </c>
      <c r="F19" s="52">
        <v>196</v>
      </c>
      <c r="G19" s="17">
        <v>188</v>
      </c>
      <c r="H19" s="17">
        <v>192</v>
      </c>
      <c r="I19" s="17">
        <v>192</v>
      </c>
      <c r="J19" s="17">
        <v>192</v>
      </c>
      <c r="K19" s="20">
        <v>6</v>
      </c>
      <c r="L19" s="20">
        <v>1156</v>
      </c>
      <c r="M19" s="21">
        <v>192.66666666666666</v>
      </c>
      <c r="N19" s="22">
        <v>30</v>
      </c>
      <c r="O19" s="23">
        <v>222.66666666666666</v>
      </c>
    </row>
    <row r="20" spans="1:15" x14ac:dyDescent="0.25">
      <c r="A20" s="13" t="s">
        <v>25</v>
      </c>
      <c r="B20" s="14" t="s">
        <v>29</v>
      </c>
      <c r="C20" s="15">
        <v>45514</v>
      </c>
      <c r="D20" s="16" t="s">
        <v>26</v>
      </c>
      <c r="E20" s="52">
        <v>193</v>
      </c>
      <c r="F20" s="52">
        <v>193</v>
      </c>
      <c r="G20" s="17">
        <v>190</v>
      </c>
      <c r="H20" s="17">
        <v>189</v>
      </c>
      <c r="I20" s="17">
        <v>190</v>
      </c>
      <c r="J20" s="17">
        <v>189</v>
      </c>
      <c r="K20" s="20">
        <v>6</v>
      </c>
      <c r="L20" s="20">
        <v>1144</v>
      </c>
      <c r="M20" s="21">
        <v>190.66666666666666</v>
      </c>
      <c r="N20" s="22">
        <v>22</v>
      </c>
      <c r="O20" s="23">
        <v>212.66666666666666</v>
      </c>
    </row>
    <row r="21" spans="1:15" x14ac:dyDescent="0.25">
      <c r="A21" s="13" t="s">
        <v>25</v>
      </c>
      <c r="B21" s="14" t="s">
        <v>29</v>
      </c>
      <c r="C21" s="15">
        <v>45517</v>
      </c>
      <c r="D21" s="16" t="s">
        <v>67</v>
      </c>
      <c r="E21" s="52">
        <v>193</v>
      </c>
      <c r="F21" s="17">
        <v>192</v>
      </c>
      <c r="G21" s="17">
        <v>188</v>
      </c>
      <c r="H21" s="17"/>
      <c r="I21" s="17"/>
      <c r="J21" s="17"/>
      <c r="K21" s="20">
        <v>3</v>
      </c>
      <c r="L21" s="20">
        <v>573</v>
      </c>
      <c r="M21" s="21">
        <v>191</v>
      </c>
      <c r="N21" s="22">
        <v>5</v>
      </c>
      <c r="O21" s="23">
        <v>196</v>
      </c>
    </row>
    <row r="22" spans="1:15" x14ac:dyDescent="0.25">
      <c r="A22" s="13" t="s">
        <v>25</v>
      </c>
      <c r="B22" s="14" t="s">
        <v>29</v>
      </c>
      <c r="C22" s="15">
        <v>45518</v>
      </c>
      <c r="D22" s="16" t="s">
        <v>26</v>
      </c>
      <c r="E22" s="17">
        <v>191</v>
      </c>
      <c r="F22" s="17">
        <v>190</v>
      </c>
      <c r="G22" s="17">
        <v>190</v>
      </c>
      <c r="H22" s="17">
        <v>192</v>
      </c>
      <c r="I22" s="17"/>
      <c r="J22" s="17"/>
      <c r="K22" s="20">
        <v>4</v>
      </c>
      <c r="L22" s="20">
        <v>763</v>
      </c>
      <c r="M22" s="21">
        <v>190.75</v>
      </c>
      <c r="N22" s="22">
        <v>11</v>
      </c>
      <c r="O22" s="23">
        <v>201.75</v>
      </c>
    </row>
    <row r="23" spans="1:15" x14ac:dyDescent="0.25">
      <c r="A23" s="13" t="s">
        <v>25</v>
      </c>
      <c r="B23" s="14" t="s">
        <v>29</v>
      </c>
      <c r="C23" s="15">
        <v>45525</v>
      </c>
      <c r="D23" s="16" t="s">
        <v>26</v>
      </c>
      <c r="E23" s="17">
        <v>188</v>
      </c>
      <c r="F23" s="17">
        <v>188</v>
      </c>
      <c r="G23" s="52">
        <v>193</v>
      </c>
      <c r="H23" s="17">
        <v>192</v>
      </c>
      <c r="I23" s="17"/>
      <c r="J23" s="17"/>
      <c r="K23" s="20">
        <v>4</v>
      </c>
      <c r="L23" s="20">
        <v>761</v>
      </c>
      <c r="M23" s="21">
        <v>190.25</v>
      </c>
      <c r="N23" s="22">
        <v>7</v>
      </c>
      <c r="O23" s="23">
        <v>197.25</v>
      </c>
    </row>
    <row r="24" spans="1:15" x14ac:dyDescent="0.25">
      <c r="A24" s="13" t="s">
        <v>25</v>
      </c>
      <c r="B24" s="14" t="s">
        <v>29</v>
      </c>
      <c r="C24" s="15">
        <v>45528</v>
      </c>
      <c r="D24" s="16" t="s">
        <v>51</v>
      </c>
      <c r="E24" s="17">
        <v>192</v>
      </c>
      <c r="F24" s="52">
        <v>197</v>
      </c>
      <c r="G24" s="17">
        <v>192</v>
      </c>
      <c r="H24" s="52">
        <v>196</v>
      </c>
      <c r="I24" s="17"/>
      <c r="J24" s="17"/>
      <c r="K24" s="20">
        <v>4</v>
      </c>
      <c r="L24" s="20">
        <v>777</v>
      </c>
      <c r="M24" s="21">
        <v>194.25</v>
      </c>
      <c r="N24" s="22">
        <v>5</v>
      </c>
      <c r="O24" s="23">
        <v>199.25</v>
      </c>
    </row>
    <row r="25" spans="1:15" x14ac:dyDescent="0.25">
      <c r="A25" s="13" t="s">
        <v>25</v>
      </c>
      <c r="B25" s="14" t="s">
        <v>29</v>
      </c>
      <c r="C25" s="15">
        <v>45529</v>
      </c>
      <c r="D25" s="16" t="s">
        <v>51</v>
      </c>
      <c r="E25" s="17">
        <v>189</v>
      </c>
      <c r="F25" s="17">
        <v>188</v>
      </c>
      <c r="G25" s="17">
        <v>187</v>
      </c>
      <c r="H25" s="17">
        <v>188</v>
      </c>
      <c r="I25" s="17"/>
      <c r="J25" s="17"/>
      <c r="K25" s="20">
        <v>4</v>
      </c>
      <c r="L25" s="20">
        <v>752</v>
      </c>
      <c r="M25" s="21">
        <v>188</v>
      </c>
      <c r="N25" s="22">
        <v>5</v>
      </c>
      <c r="O25" s="23">
        <v>193</v>
      </c>
    </row>
    <row r="26" spans="1:15" x14ac:dyDescent="0.25">
      <c r="A26" s="13" t="s">
        <v>25</v>
      </c>
      <c r="B26" s="14" t="s">
        <v>29</v>
      </c>
      <c r="C26" s="15">
        <v>45535</v>
      </c>
      <c r="D26" s="16" t="s">
        <v>67</v>
      </c>
      <c r="E26" s="17">
        <v>186</v>
      </c>
      <c r="F26" s="58">
        <v>189</v>
      </c>
      <c r="G26" s="17">
        <v>189</v>
      </c>
      <c r="H26" s="17">
        <v>187</v>
      </c>
      <c r="I26" s="17">
        <v>192</v>
      </c>
      <c r="J26" s="17">
        <v>189</v>
      </c>
      <c r="K26" s="20">
        <v>6</v>
      </c>
      <c r="L26" s="20">
        <v>1132</v>
      </c>
      <c r="M26" s="21">
        <v>188.66666666666666</v>
      </c>
      <c r="N26" s="22">
        <v>12</v>
      </c>
      <c r="O26" s="23">
        <v>200.66666666666666</v>
      </c>
    </row>
    <row r="27" spans="1:15" x14ac:dyDescent="0.25">
      <c r="A27" s="13" t="s">
        <v>25</v>
      </c>
      <c r="B27" s="14" t="s">
        <v>29</v>
      </c>
      <c r="C27" s="15">
        <v>45539</v>
      </c>
      <c r="D27" s="16" t="s">
        <v>26</v>
      </c>
      <c r="E27" s="52">
        <v>195</v>
      </c>
      <c r="F27" s="17">
        <v>190</v>
      </c>
      <c r="G27" s="17">
        <v>191</v>
      </c>
      <c r="H27" s="17">
        <v>190</v>
      </c>
      <c r="I27" s="17"/>
      <c r="J27" s="17"/>
      <c r="K27" s="20">
        <v>4</v>
      </c>
      <c r="L27" s="20">
        <v>766</v>
      </c>
      <c r="M27" s="21">
        <v>191.5</v>
      </c>
      <c r="N27" s="22">
        <v>13</v>
      </c>
      <c r="O27" s="23">
        <v>204.5</v>
      </c>
    </row>
    <row r="28" spans="1:15" x14ac:dyDescent="0.25">
      <c r="A28" s="13" t="s">
        <v>25</v>
      </c>
      <c r="B28" s="14" t="s">
        <v>29</v>
      </c>
      <c r="C28" s="15">
        <v>45542</v>
      </c>
      <c r="D28" s="16" t="s">
        <v>67</v>
      </c>
      <c r="E28" s="17">
        <v>189</v>
      </c>
      <c r="F28" s="17">
        <v>190</v>
      </c>
      <c r="G28" s="17">
        <v>190</v>
      </c>
      <c r="H28" s="52">
        <v>193</v>
      </c>
      <c r="I28" s="17">
        <v>184</v>
      </c>
      <c r="J28" s="17"/>
      <c r="K28" s="20">
        <v>5</v>
      </c>
      <c r="L28" s="20">
        <v>946</v>
      </c>
      <c r="M28" s="21">
        <v>189.2</v>
      </c>
      <c r="N28" s="22">
        <v>5</v>
      </c>
      <c r="O28" s="23">
        <v>194.2</v>
      </c>
    </row>
    <row r="29" spans="1:15" x14ac:dyDescent="0.25">
      <c r="A29" s="13" t="s">
        <v>25</v>
      </c>
      <c r="B29" s="14" t="s">
        <v>29</v>
      </c>
      <c r="C29" s="15">
        <v>45545</v>
      </c>
      <c r="D29" s="16" t="s">
        <v>67</v>
      </c>
      <c r="E29" s="17">
        <v>190</v>
      </c>
      <c r="F29" s="17">
        <v>192</v>
      </c>
      <c r="G29" s="52">
        <v>193</v>
      </c>
      <c r="H29" s="17"/>
      <c r="I29" s="17"/>
      <c r="J29" s="17"/>
      <c r="K29" s="20">
        <v>3</v>
      </c>
      <c r="L29" s="20">
        <v>575</v>
      </c>
      <c r="M29" s="21">
        <v>191.66666666666666</v>
      </c>
      <c r="N29" s="22">
        <v>5</v>
      </c>
      <c r="O29" s="23">
        <v>196.66666666666666</v>
      </c>
    </row>
    <row r="30" spans="1:15" x14ac:dyDescent="0.25">
      <c r="A30" s="13" t="s">
        <v>25</v>
      </c>
      <c r="B30" s="14" t="s">
        <v>29</v>
      </c>
      <c r="C30" s="15">
        <v>45553</v>
      </c>
      <c r="D30" s="16" t="s">
        <v>26</v>
      </c>
      <c r="E30" s="52">
        <v>193</v>
      </c>
      <c r="F30" s="17">
        <v>191</v>
      </c>
      <c r="G30" s="52">
        <v>193</v>
      </c>
      <c r="H30" s="17">
        <v>191</v>
      </c>
      <c r="I30" s="17"/>
      <c r="J30" s="17"/>
      <c r="K30" s="20">
        <v>4</v>
      </c>
      <c r="L30" s="20">
        <v>768</v>
      </c>
      <c r="M30" s="21">
        <v>192</v>
      </c>
      <c r="N30" s="22">
        <v>13</v>
      </c>
      <c r="O30" s="23">
        <v>205</v>
      </c>
    </row>
    <row r="31" spans="1:15" x14ac:dyDescent="0.25">
      <c r="A31" s="13" t="s">
        <v>25</v>
      </c>
      <c r="B31" s="14" t="s">
        <v>29</v>
      </c>
      <c r="C31" s="15">
        <v>45557</v>
      </c>
      <c r="D31" s="16" t="s">
        <v>26</v>
      </c>
      <c r="E31" s="17">
        <v>188</v>
      </c>
      <c r="F31" s="17">
        <v>190</v>
      </c>
      <c r="G31" s="17">
        <v>187</v>
      </c>
      <c r="H31" s="17">
        <v>190</v>
      </c>
      <c r="I31" s="17">
        <v>191.001</v>
      </c>
      <c r="J31" s="17">
        <v>189</v>
      </c>
      <c r="K31" s="20">
        <v>6</v>
      </c>
      <c r="L31" s="20">
        <v>1135.001</v>
      </c>
      <c r="M31" s="21">
        <v>189.16683333333333</v>
      </c>
      <c r="N31" s="22">
        <v>16</v>
      </c>
      <c r="O31" s="23">
        <v>205.16683333333333</v>
      </c>
    </row>
    <row r="32" spans="1:15" x14ac:dyDescent="0.25">
      <c r="A32" s="13" t="s">
        <v>25</v>
      </c>
      <c r="B32" s="14" t="s">
        <v>29</v>
      </c>
      <c r="C32" s="15">
        <v>45567</v>
      </c>
      <c r="D32" s="16" t="s">
        <v>26</v>
      </c>
      <c r="E32" s="17">
        <v>187</v>
      </c>
      <c r="F32" s="17">
        <v>186</v>
      </c>
      <c r="G32" s="52">
        <v>193</v>
      </c>
      <c r="H32" s="17">
        <v>189</v>
      </c>
      <c r="I32" s="17"/>
      <c r="J32" s="17"/>
      <c r="K32" s="20">
        <v>4</v>
      </c>
      <c r="L32" s="20">
        <v>755</v>
      </c>
      <c r="M32" s="21">
        <v>188.75</v>
      </c>
      <c r="N32" s="22">
        <v>6</v>
      </c>
      <c r="O32" s="23">
        <v>194.75</v>
      </c>
    </row>
    <row r="33" spans="1:15" x14ac:dyDescent="0.25">
      <c r="A33" s="13" t="s">
        <v>25</v>
      </c>
      <c r="B33" s="14" t="s">
        <v>29</v>
      </c>
      <c r="C33" s="15">
        <v>45577</v>
      </c>
      <c r="D33" s="16" t="s">
        <v>26</v>
      </c>
      <c r="E33" s="17">
        <v>184</v>
      </c>
      <c r="F33" s="17">
        <v>191</v>
      </c>
      <c r="G33" s="17">
        <v>191</v>
      </c>
      <c r="H33" s="17">
        <v>187</v>
      </c>
      <c r="I33" s="52">
        <v>193</v>
      </c>
      <c r="J33" s="17">
        <v>190</v>
      </c>
      <c r="K33" s="20">
        <v>6</v>
      </c>
      <c r="L33" s="20">
        <v>1136</v>
      </c>
      <c r="M33" s="21">
        <v>189.33333333333334</v>
      </c>
      <c r="N33" s="22">
        <v>12</v>
      </c>
      <c r="O33" s="23">
        <v>201.33333333333334</v>
      </c>
    </row>
    <row r="34" spans="1:15" x14ac:dyDescent="0.25">
      <c r="A34" s="13" t="s">
        <v>25</v>
      </c>
      <c r="B34" s="14" t="s">
        <v>29</v>
      </c>
      <c r="C34" s="15">
        <v>45595</v>
      </c>
      <c r="D34" s="16" t="s">
        <v>26</v>
      </c>
      <c r="E34" s="17">
        <v>191</v>
      </c>
      <c r="F34" s="17">
        <v>191</v>
      </c>
      <c r="G34" s="17">
        <v>187</v>
      </c>
      <c r="H34" s="52">
        <v>193</v>
      </c>
      <c r="I34" s="17"/>
      <c r="J34" s="17"/>
      <c r="K34" s="20">
        <v>4</v>
      </c>
      <c r="L34" s="20">
        <v>762</v>
      </c>
      <c r="M34" s="21">
        <v>190.5</v>
      </c>
      <c r="N34" s="22">
        <v>13</v>
      </c>
      <c r="O34" s="23">
        <v>203.5</v>
      </c>
    </row>
    <row r="35" spans="1:15" x14ac:dyDescent="0.25">
      <c r="A35" s="13" t="s">
        <v>25</v>
      </c>
      <c r="B35" s="14" t="s">
        <v>29</v>
      </c>
      <c r="C35" s="15">
        <v>45602</v>
      </c>
      <c r="D35" s="16" t="s">
        <v>26</v>
      </c>
      <c r="E35" s="17">
        <v>183</v>
      </c>
      <c r="F35" s="17">
        <v>186</v>
      </c>
      <c r="G35" s="17">
        <v>190</v>
      </c>
      <c r="H35" s="17">
        <v>189</v>
      </c>
      <c r="I35" s="17"/>
      <c r="J35" s="17"/>
      <c r="K35" s="20">
        <v>4</v>
      </c>
      <c r="L35" s="20">
        <v>748</v>
      </c>
      <c r="M35" s="21">
        <v>187</v>
      </c>
      <c r="N35" s="22">
        <v>13</v>
      </c>
      <c r="O35" s="23">
        <v>200</v>
      </c>
    </row>
    <row r="36" spans="1:15" x14ac:dyDescent="0.25">
      <c r="A36" s="13" t="s">
        <v>25</v>
      </c>
      <c r="B36" s="14" t="s">
        <v>29</v>
      </c>
      <c r="C36" s="15">
        <v>45626</v>
      </c>
      <c r="D36" s="16" t="s">
        <v>26</v>
      </c>
      <c r="E36" s="17">
        <v>183</v>
      </c>
      <c r="F36" s="17">
        <v>188</v>
      </c>
      <c r="G36" s="17">
        <v>189</v>
      </c>
      <c r="H36" s="17">
        <v>190</v>
      </c>
      <c r="I36" s="17"/>
      <c r="J36" s="17"/>
      <c r="K36" s="20">
        <v>4</v>
      </c>
      <c r="L36" s="20">
        <v>750</v>
      </c>
      <c r="M36" s="21">
        <v>187.5</v>
      </c>
      <c r="N36" s="22">
        <v>5</v>
      </c>
      <c r="O36" s="23">
        <v>192.5</v>
      </c>
    </row>
    <row r="38" spans="1:15" x14ac:dyDescent="0.25">
      <c r="K38" s="8">
        <f>SUM(K2:K37)</f>
        <v>157</v>
      </c>
      <c r="L38" s="8">
        <f>SUM(L2:L37)</f>
        <v>29666.003000000001</v>
      </c>
      <c r="M38" s="7">
        <f>SUM(L38/K38)</f>
        <v>188.9554331210191</v>
      </c>
      <c r="N38" s="8">
        <f>SUM(N2:N37)</f>
        <v>391</v>
      </c>
      <c r="O38" s="12">
        <f>SUM(M38+N38)</f>
        <v>579.95543312101904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C2 C3" name="Range1_2_6"/>
    <protectedRange algorithmName="SHA-512" hashValue="ON39YdpmFHfN9f47KpiRvqrKx0V9+erV1CNkpWzYhW/Qyc6aT8rEyCrvauWSYGZK2ia3o7vd3akF07acHAFpOA==" saltValue="yVW9XmDwTqEnmpSGai0KYg==" spinCount="100000" sqref="C12" name="Range1_19"/>
    <protectedRange algorithmName="SHA-512" hashValue="ON39YdpmFHfN9f47KpiRvqrKx0V9+erV1CNkpWzYhW/Qyc6aT8rEyCrvauWSYGZK2ia3o7vd3akF07acHAFpOA==" saltValue="yVW9XmDwTqEnmpSGai0KYg==" spinCount="100000" sqref="E12:J12 B12" name="Range1_21"/>
    <protectedRange algorithmName="SHA-512" hashValue="ON39YdpmFHfN9f47KpiRvqrKx0V9+erV1CNkpWzYhW/Qyc6aT8rEyCrvauWSYGZK2ia3o7vd3akF07acHAFpOA==" saltValue="yVW9XmDwTqEnmpSGai0KYg==" spinCount="100000" sqref="D12" name="Range1_1_16"/>
    <protectedRange algorithmName="SHA-512" hashValue="ON39YdpmFHfN9f47KpiRvqrKx0V9+erV1CNkpWzYhW/Qyc6aT8rEyCrvauWSYGZK2ia3o7vd3akF07acHAFpOA==" saltValue="yVW9XmDwTqEnmpSGai0KYg==" spinCount="100000" sqref="C13" name="Range1_19_1"/>
    <protectedRange algorithmName="SHA-512" hashValue="ON39YdpmFHfN9f47KpiRvqrKx0V9+erV1CNkpWzYhW/Qyc6aT8rEyCrvauWSYGZK2ia3o7vd3akF07acHAFpOA==" saltValue="yVW9XmDwTqEnmpSGai0KYg==" spinCount="100000" sqref="E13:J13 B13" name="Range1_21_1"/>
    <protectedRange algorithmName="SHA-512" hashValue="ON39YdpmFHfN9f47KpiRvqrKx0V9+erV1CNkpWzYhW/Qyc6aT8rEyCrvauWSYGZK2ia3o7vd3akF07acHAFpOA==" saltValue="yVW9XmDwTqEnmpSGai0KYg==" spinCount="100000" sqref="D13" name="Range1_1_16_1"/>
    <protectedRange algorithmName="SHA-512" hashValue="ON39YdpmFHfN9f47KpiRvqrKx0V9+erV1CNkpWzYhW/Qyc6aT8rEyCrvauWSYGZK2ia3o7vd3akF07acHAFpOA==" saltValue="yVW9XmDwTqEnmpSGai0KYg==" spinCount="100000" sqref="B26:C26 E26 G26:J26" name="Range1_6"/>
    <protectedRange algorithmName="SHA-512" hashValue="ON39YdpmFHfN9f47KpiRvqrKx0V9+erV1CNkpWzYhW/Qyc6aT8rEyCrvauWSYGZK2ia3o7vd3akF07acHAFpOA==" saltValue="yVW9XmDwTqEnmpSGai0KYg==" spinCount="100000" sqref="D26" name="Range1_1_4"/>
    <protectedRange algorithmName="SHA-512" hashValue="ON39YdpmFHfN9f47KpiRvqrKx0V9+erV1CNkpWzYhW/Qyc6aT8rEyCrvauWSYGZK2ia3o7vd3akF07acHAFpOA==" saltValue="yVW9XmDwTqEnmpSGai0KYg==" spinCount="100000" sqref="B27:C27 E27:J27" name="Range1_28"/>
    <protectedRange algorithmName="SHA-512" hashValue="ON39YdpmFHfN9f47KpiRvqrKx0V9+erV1CNkpWzYhW/Qyc6aT8rEyCrvauWSYGZK2ia3o7vd3akF07acHAFpOA==" saltValue="yVW9XmDwTqEnmpSGai0KYg==" spinCount="100000" sqref="D27" name="Range1_1_20_1"/>
  </protectedRanges>
  <sortState xmlns:xlrd2="http://schemas.microsoft.com/office/spreadsheetml/2017/richdata2" ref="A2:O2">
    <sortCondition ref="C2"/>
  </sortState>
  <hyperlinks>
    <hyperlink ref="Q1" location="'National Rankings'!A1" display="Back to Ranking" xr:uid="{90B9B513-28DA-44EC-9F28-E15F3133215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42DB27A-E343-4EF1-8639-97088C0BF97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EF3A8-ACFF-4954-8BC8-5E5A178D7D9B}">
  <dimension ref="A1:Q7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19</v>
      </c>
    </row>
    <row r="2" spans="1:17" x14ac:dyDescent="0.25">
      <c r="A2" s="13" t="s">
        <v>25</v>
      </c>
      <c r="B2" s="14" t="s">
        <v>62</v>
      </c>
      <c r="C2" s="15">
        <v>45391</v>
      </c>
      <c r="D2" s="16" t="s">
        <v>67</v>
      </c>
      <c r="E2" s="17">
        <v>184</v>
      </c>
      <c r="F2" s="17">
        <v>184</v>
      </c>
      <c r="G2" s="17">
        <v>185</v>
      </c>
      <c r="H2" s="17"/>
      <c r="I2" s="17"/>
      <c r="J2" s="17"/>
      <c r="K2" s="20">
        <v>3</v>
      </c>
      <c r="L2" s="20">
        <v>553</v>
      </c>
      <c r="M2" s="21">
        <v>184.33333333333334</v>
      </c>
      <c r="N2" s="22">
        <v>11</v>
      </c>
      <c r="O2" s="23">
        <v>195.33333333333334</v>
      </c>
    </row>
    <row r="3" spans="1:17" x14ac:dyDescent="0.25">
      <c r="A3" s="13" t="s">
        <v>25</v>
      </c>
      <c r="B3" s="14" t="s">
        <v>62</v>
      </c>
      <c r="C3" s="15">
        <v>45426</v>
      </c>
      <c r="D3" s="16" t="s">
        <v>67</v>
      </c>
      <c r="E3" s="17">
        <v>177</v>
      </c>
      <c r="F3" s="17">
        <v>183</v>
      </c>
      <c r="G3" s="17">
        <v>187</v>
      </c>
      <c r="H3" s="17"/>
      <c r="I3" s="17"/>
      <c r="J3" s="17"/>
      <c r="K3" s="20">
        <v>3</v>
      </c>
      <c r="L3" s="20">
        <v>547</v>
      </c>
      <c r="M3" s="21">
        <v>182.33333333333334</v>
      </c>
      <c r="N3" s="22">
        <v>5</v>
      </c>
      <c r="O3" s="23">
        <v>187.33333333333334</v>
      </c>
    </row>
    <row r="4" spans="1:17" x14ac:dyDescent="0.25">
      <c r="A4" s="13" t="s">
        <v>25</v>
      </c>
      <c r="B4" s="14" t="s">
        <v>62</v>
      </c>
      <c r="C4" s="15">
        <v>45454</v>
      </c>
      <c r="D4" s="16" t="s">
        <v>67</v>
      </c>
      <c r="E4" s="17">
        <v>184</v>
      </c>
      <c r="F4" s="17">
        <v>184</v>
      </c>
      <c r="G4" s="17">
        <v>190</v>
      </c>
      <c r="H4" s="17"/>
      <c r="I4" s="17"/>
      <c r="J4" s="17"/>
      <c r="K4" s="20">
        <v>3</v>
      </c>
      <c r="L4" s="20">
        <v>558</v>
      </c>
      <c r="M4" s="21">
        <v>186</v>
      </c>
      <c r="N4" s="22">
        <v>5</v>
      </c>
      <c r="O4" s="23">
        <v>191</v>
      </c>
    </row>
    <row r="5" spans="1:17" x14ac:dyDescent="0.25">
      <c r="A5" s="13" t="s">
        <v>25</v>
      </c>
      <c r="B5" s="14" t="s">
        <v>62</v>
      </c>
      <c r="C5" s="15">
        <v>45479</v>
      </c>
      <c r="D5" s="16" t="s">
        <v>67</v>
      </c>
      <c r="E5" s="17">
        <v>183</v>
      </c>
      <c r="F5" s="17">
        <v>179</v>
      </c>
      <c r="G5" s="17">
        <v>173</v>
      </c>
      <c r="H5" s="17">
        <v>182</v>
      </c>
      <c r="I5" s="17">
        <v>178</v>
      </c>
      <c r="J5" s="17">
        <v>181</v>
      </c>
      <c r="K5" s="20">
        <v>6</v>
      </c>
      <c r="L5" s="20">
        <v>1076</v>
      </c>
      <c r="M5" s="21">
        <v>179.33333333333334</v>
      </c>
      <c r="N5" s="22">
        <v>8</v>
      </c>
      <c r="O5" s="23">
        <v>187.33333333333334</v>
      </c>
    </row>
    <row r="7" spans="1:17" x14ac:dyDescent="0.25">
      <c r="K7" s="8">
        <f>SUM(K2:K6)</f>
        <v>15</v>
      </c>
      <c r="L7" s="8">
        <f>SUM(L2:L6)</f>
        <v>2734</v>
      </c>
      <c r="M7" s="7">
        <f>SUM(L7/K7)</f>
        <v>182.26666666666668</v>
      </c>
      <c r="N7" s="8">
        <f>SUM(N2:N6)</f>
        <v>29</v>
      </c>
      <c r="O7" s="12">
        <f>SUM(M7+N7)</f>
        <v>211.26666666666668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EAFEC001-A039-41DA-818F-F06A3C3A938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C35CAB9-3E5E-407F-B5FF-A07FB3227FC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9E7A7-3F97-4B1E-A77A-E3412F711CCA}"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19</v>
      </c>
    </row>
    <row r="2" spans="1:17" x14ac:dyDescent="0.25">
      <c r="A2" s="13" t="s">
        <v>25</v>
      </c>
      <c r="B2" s="14" t="s">
        <v>63</v>
      </c>
      <c r="C2" s="15">
        <v>45391</v>
      </c>
      <c r="D2" s="16" t="s">
        <v>67</v>
      </c>
      <c r="E2" s="17">
        <v>181</v>
      </c>
      <c r="F2" s="17">
        <v>174</v>
      </c>
      <c r="G2" s="17">
        <v>178</v>
      </c>
      <c r="H2" s="17"/>
      <c r="I2" s="17"/>
      <c r="J2" s="17"/>
      <c r="K2" s="20">
        <v>3</v>
      </c>
      <c r="L2" s="20">
        <v>533</v>
      </c>
      <c r="M2" s="21">
        <v>177.66666666666666</v>
      </c>
      <c r="N2" s="22">
        <v>4</v>
      </c>
      <c r="O2" s="23">
        <v>181.66666666666666</v>
      </c>
    </row>
    <row r="3" spans="1:17" x14ac:dyDescent="0.25">
      <c r="A3" s="13" t="s">
        <v>25</v>
      </c>
      <c r="B3" s="14" t="s">
        <v>63</v>
      </c>
      <c r="C3" s="15">
        <v>45482</v>
      </c>
      <c r="D3" s="16" t="s">
        <v>67</v>
      </c>
      <c r="E3" s="17">
        <v>187</v>
      </c>
      <c r="F3" s="17">
        <v>184</v>
      </c>
      <c r="G3" s="17">
        <v>180</v>
      </c>
      <c r="H3" s="17"/>
      <c r="I3" s="17"/>
      <c r="J3" s="17"/>
      <c r="K3" s="20">
        <v>3</v>
      </c>
      <c r="L3" s="20">
        <v>551</v>
      </c>
      <c r="M3" s="21">
        <v>183.66666666666666</v>
      </c>
      <c r="N3" s="22">
        <v>5</v>
      </c>
      <c r="O3" s="23">
        <v>188.66666666666666</v>
      </c>
    </row>
    <row r="5" spans="1:17" x14ac:dyDescent="0.25">
      <c r="K5" s="8">
        <f>SUM(K2:K4)</f>
        <v>6</v>
      </c>
      <c r="L5" s="8">
        <f>SUM(L2:L4)</f>
        <v>1084</v>
      </c>
      <c r="M5" s="7">
        <f>SUM(L5/K5)</f>
        <v>180.66666666666666</v>
      </c>
      <c r="N5" s="8">
        <f>SUM(N2:N4)</f>
        <v>9</v>
      </c>
      <c r="O5" s="12">
        <f>SUM(M5+N5)</f>
        <v>189.66666666666666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E18F5060-FBDF-4D2E-81FE-2FAFBEC53F7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22B786A-1CD7-419B-B844-325FC675C43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4BCDD-F027-4DF8-A5E5-19BCF4E35F8A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20.710937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19</v>
      </c>
    </row>
    <row r="2" spans="1:17" x14ac:dyDescent="0.25">
      <c r="A2" s="13" t="s">
        <v>25</v>
      </c>
      <c r="B2" s="14" t="s">
        <v>32</v>
      </c>
      <c r="C2" s="15">
        <v>45332</v>
      </c>
      <c r="D2" s="16" t="s">
        <v>21</v>
      </c>
      <c r="E2" s="17">
        <v>172</v>
      </c>
      <c r="F2" s="17">
        <v>178</v>
      </c>
      <c r="G2" s="17">
        <v>169</v>
      </c>
      <c r="H2" s="17">
        <v>176</v>
      </c>
      <c r="I2" s="17"/>
      <c r="J2" s="17"/>
      <c r="K2" s="20">
        <v>4</v>
      </c>
      <c r="L2" s="20">
        <v>695</v>
      </c>
      <c r="M2" s="21">
        <v>173.75</v>
      </c>
      <c r="N2" s="22">
        <v>2</v>
      </c>
      <c r="O2" s="23">
        <v>175.75</v>
      </c>
    </row>
    <row r="3" spans="1:17" x14ac:dyDescent="0.25">
      <c r="A3" s="13" t="s">
        <v>25</v>
      </c>
      <c r="B3" s="14" t="s">
        <v>32</v>
      </c>
      <c r="C3" s="15">
        <v>45346</v>
      </c>
      <c r="D3" s="16" t="s">
        <v>21</v>
      </c>
      <c r="E3" s="17">
        <v>163</v>
      </c>
      <c r="F3" s="17">
        <v>173</v>
      </c>
      <c r="G3" s="17">
        <v>170</v>
      </c>
      <c r="H3" s="17">
        <v>164</v>
      </c>
      <c r="I3" s="17"/>
      <c r="J3" s="17"/>
      <c r="K3" s="20">
        <v>4</v>
      </c>
      <c r="L3" s="20">
        <v>670</v>
      </c>
      <c r="M3" s="21">
        <v>167.5</v>
      </c>
      <c r="N3" s="22">
        <v>2</v>
      </c>
      <c r="O3" s="23">
        <v>169.5</v>
      </c>
    </row>
    <row r="4" spans="1:17" x14ac:dyDescent="0.25">
      <c r="A4" s="13" t="s">
        <v>25</v>
      </c>
      <c r="B4" s="14" t="s">
        <v>32</v>
      </c>
      <c r="C4" s="15">
        <v>45360</v>
      </c>
      <c r="D4" s="16" t="s">
        <v>21</v>
      </c>
      <c r="E4" s="17">
        <v>167</v>
      </c>
      <c r="F4" s="17">
        <v>171</v>
      </c>
      <c r="G4" s="17">
        <v>167</v>
      </c>
      <c r="H4" s="17">
        <v>150</v>
      </c>
      <c r="I4" s="17"/>
      <c r="J4" s="17"/>
      <c r="K4" s="20">
        <v>4</v>
      </c>
      <c r="L4" s="20">
        <v>655</v>
      </c>
      <c r="M4" s="21">
        <v>163.75</v>
      </c>
      <c r="N4" s="22">
        <v>2</v>
      </c>
      <c r="O4" s="23">
        <v>165.75</v>
      </c>
    </row>
    <row r="6" spans="1:17" x14ac:dyDescent="0.25">
      <c r="K6" s="8">
        <f>SUM(K2:K5)</f>
        <v>12</v>
      </c>
      <c r="L6" s="8">
        <f>SUM(L2:L5)</f>
        <v>2020</v>
      </c>
      <c r="M6" s="7">
        <f>SUM(L6/K6)</f>
        <v>168.33333333333334</v>
      </c>
      <c r="N6" s="8">
        <f>SUM(N2:N5)</f>
        <v>6</v>
      </c>
      <c r="O6" s="12">
        <f>SUM(M6+N6)</f>
        <v>174.33333333333334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C2" name="Range1_2_6"/>
  </protectedRanges>
  <hyperlinks>
    <hyperlink ref="Q1" location="'National Rankings'!A1" display="Back to Ranking" xr:uid="{CED0A40F-7CEA-4F39-9711-FE691AD6E91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AB82579-CBB3-41B9-A1E5-F2CA69D839A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32C4A-CE75-4700-A75A-CB091050DE16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19</v>
      </c>
    </row>
    <row r="2" spans="1:17" x14ac:dyDescent="0.25">
      <c r="A2" s="13" t="s">
        <v>25</v>
      </c>
      <c r="B2" s="14" t="s">
        <v>96</v>
      </c>
      <c r="C2" s="15">
        <v>45458</v>
      </c>
      <c r="D2" s="16" t="s">
        <v>82</v>
      </c>
      <c r="E2" s="17">
        <v>178</v>
      </c>
      <c r="F2" s="17">
        <v>160</v>
      </c>
      <c r="G2" s="17">
        <v>182</v>
      </c>
      <c r="H2" s="17">
        <v>176</v>
      </c>
      <c r="I2" s="17"/>
      <c r="J2" s="17"/>
      <c r="K2" s="20">
        <v>4</v>
      </c>
      <c r="L2" s="20">
        <v>696</v>
      </c>
      <c r="M2" s="21">
        <v>174</v>
      </c>
      <c r="N2" s="22">
        <v>4</v>
      </c>
      <c r="O2" s="23">
        <v>178</v>
      </c>
    </row>
    <row r="4" spans="1:17" x14ac:dyDescent="0.25">
      <c r="K4" s="8">
        <f>SUM(K2:K3)</f>
        <v>4</v>
      </c>
      <c r="L4" s="8">
        <f>SUM(L2:L3)</f>
        <v>696</v>
      </c>
      <c r="M4" s="7">
        <f>SUM(L4/K4)</f>
        <v>174</v>
      </c>
      <c r="N4" s="8">
        <f>SUM(N2:N3)</f>
        <v>4</v>
      </c>
      <c r="O4" s="12">
        <f>SUM(M4+N4)</f>
        <v>178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C48A69AA-7C65-459D-8AED-A3955B7D48B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44BFB3-1040-4B19-BBB0-1CE02A6BF8E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1CD1C-45C8-4FD4-A2FE-CFCAFB628B64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19</v>
      </c>
    </row>
    <row r="2" spans="1:17" x14ac:dyDescent="0.25">
      <c r="A2" s="13" t="s">
        <v>25</v>
      </c>
      <c r="B2" s="14" t="s">
        <v>107</v>
      </c>
      <c r="C2" s="15">
        <v>45521</v>
      </c>
      <c r="D2" s="16" t="s">
        <v>50</v>
      </c>
      <c r="E2" s="17">
        <v>175</v>
      </c>
      <c r="F2" s="17">
        <v>179</v>
      </c>
      <c r="G2" s="17">
        <v>176</v>
      </c>
      <c r="H2" s="17">
        <v>174</v>
      </c>
      <c r="I2" s="17"/>
      <c r="J2" s="17"/>
      <c r="K2" s="20">
        <v>4</v>
      </c>
      <c r="L2" s="20">
        <v>704</v>
      </c>
      <c r="M2" s="21">
        <v>176</v>
      </c>
      <c r="N2" s="22">
        <v>2</v>
      </c>
      <c r="O2" s="23">
        <v>178</v>
      </c>
    </row>
    <row r="4" spans="1:17" x14ac:dyDescent="0.25">
      <c r="K4" s="8">
        <f>SUM(K2:K3)</f>
        <v>4</v>
      </c>
      <c r="L4" s="8">
        <f>SUM(L2:L3)</f>
        <v>704</v>
      </c>
      <c r="M4" s="7">
        <f>SUM(L4/K4)</f>
        <v>176</v>
      </c>
      <c r="N4" s="8">
        <f>SUM(N2:N3)</f>
        <v>2</v>
      </c>
      <c r="O4" s="12">
        <f>SUM(M4+N4)</f>
        <v>178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34"/>
    <protectedRange algorithmName="SHA-512" hashValue="ON39YdpmFHfN9f47KpiRvqrKx0V9+erV1CNkpWzYhW/Qyc6aT8rEyCrvauWSYGZK2ia3o7vd3akF07acHAFpOA==" saltValue="yVW9XmDwTqEnmpSGai0KYg==" spinCount="100000" sqref="D2" name="Range1_1_26"/>
  </protectedRanges>
  <hyperlinks>
    <hyperlink ref="Q1" location="'National Rankings'!A1" display="Back to Ranking" xr:uid="{4851D8F2-F354-49D6-85D4-A14157D55B0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542DD82-0D5F-4002-8113-B8C655F8722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C14F1-3307-40C1-9843-62A4CC00A0AD}">
  <dimension ref="A1:Q11"/>
  <sheetViews>
    <sheetView workbookViewId="0">
      <selection activeCell="K12" sqref="K12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19</v>
      </c>
    </row>
    <row r="2" spans="1:17" x14ac:dyDescent="0.25">
      <c r="A2" s="13" t="s">
        <v>25</v>
      </c>
      <c r="B2" s="14" t="s">
        <v>86</v>
      </c>
      <c r="C2" s="15">
        <v>45430</v>
      </c>
      <c r="D2" s="16" t="s">
        <v>89</v>
      </c>
      <c r="E2" s="17">
        <v>190</v>
      </c>
      <c r="F2" s="17">
        <v>191</v>
      </c>
      <c r="G2" s="17">
        <v>185</v>
      </c>
      <c r="H2" s="17">
        <v>188</v>
      </c>
      <c r="I2" s="17"/>
      <c r="J2" s="17"/>
      <c r="K2" s="20">
        <v>4</v>
      </c>
      <c r="L2" s="20">
        <v>754</v>
      </c>
      <c r="M2" s="21">
        <v>188.5</v>
      </c>
      <c r="N2" s="22">
        <v>11</v>
      </c>
      <c r="O2" s="23">
        <v>199.5</v>
      </c>
    </row>
    <row r="3" spans="1:17" x14ac:dyDescent="0.25">
      <c r="A3" s="13" t="s">
        <v>25</v>
      </c>
      <c r="B3" s="14" t="s">
        <v>86</v>
      </c>
      <c r="C3" s="15">
        <v>45437</v>
      </c>
      <c r="D3" s="16" t="s">
        <v>92</v>
      </c>
      <c r="E3" s="17">
        <v>186</v>
      </c>
      <c r="F3" s="17">
        <v>190</v>
      </c>
      <c r="G3" s="17">
        <v>184</v>
      </c>
      <c r="H3" s="17">
        <v>191</v>
      </c>
      <c r="I3" s="17"/>
      <c r="J3" s="17"/>
      <c r="K3" s="20">
        <v>4</v>
      </c>
      <c r="L3" s="20">
        <v>751</v>
      </c>
      <c r="M3" s="21">
        <v>187.75</v>
      </c>
      <c r="N3" s="22">
        <v>11</v>
      </c>
      <c r="O3" s="23">
        <v>198.75</v>
      </c>
    </row>
    <row r="4" spans="1:17" x14ac:dyDescent="0.25">
      <c r="A4" s="13" t="s">
        <v>25</v>
      </c>
      <c r="B4" s="14" t="s">
        <v>86</v>
      </c>
      <c r="C4" s="15">
        <v>45486</v>
      </c>
      <c r="D4" s="16" t="s">
        <v>92</v>
      </c>
      <c r="E4" s="17">
        <v>189</v>
      </c>
      <c r="F4" s="17">
        <v>190.001</v>
      </c>
      <c r="G4" s="17">
        <v>189</v>
      </c>
      <c r="H4" s="17">
        <v>182</v>
      </c>
      <c r="I4" s="17"/>
      <c r="J4" s="17"/>
      <c r="K4" s="20">
        <v>4</v>
      </c>
      <c r="L4" s="20">
        <v>750.00099999999998</v>
      </c>
      <c r="M4" s="21">
        <v>187.50024999999999</v>
      </c>
      <c r="N4" s="22">
        <v>11</v>
      </c>
      <c r="O4" s="23">
        <v>198.50024999999999</v>
      </c>
    </row>
    <row r="5" spans="1:17" x14ac:dyDescent="0.25">
      <c r="A5" s="13" t="s">
        <v>25</v>
      </c>
      <c r="B5" s="14" t="s">
        <v>86</v>
      </c>
      <c r="C5" s="15">
        <v>45493</v>
      </c>
      <c r="D5" s="16" t="s">
        <v>89</v>
      </c>
      <c r="E5" s="52">
        <v>193</v>
      </c>
      <c r="F5" s="17">
        <v>183</v>
      </c>
      <c r="G5" s="17">
        <v>191</v>
      </c>
      <c r="H5" s="52">
        <v>195</v>
      </c>
      <c r="I5" s="17"/>
      <c r="J5" s="17"/>
      <c r="K5" s="20">
        <v>4</v>
      </c>
      <c r="L5" s="20">
        <v>762</v>
      </c>
      <c r="M5" s="21">
        <v>190.5</v>
      </c>
      <c r="N5" s="22">
        <v>11</v>
      </c>
      <c r="O5" s="23">
        <v>201.5</v>
      </c>
    </row>
    <row r="6" spans="1:17" x14ac:dyDescent="0.25">
      <c r="A6" s="13" t="s">
        <v>25</v>
      </c>
      <c r="B6" s="14" t="s">
        <v>86</v>
      </c>
      <c r="C6" s="15">
        <v>45521</v>
      </c>
      <c r="D6" s="16" t="s">
        <v>89</v>
      </c>
      <c r="E6" s="17">
        <v>191</v>
      </c>
      <c r="F6" s="17">
        <v>190</v>
      </c>
      <c r="G6" s="17">
        <v>187</v>
      </c>
      <c r="H6" s="17">
        <v>191</v>
      </c>
      <c r="I6" s="17">
        <v>189</v>
      </c>
      <c r="J6" s="17">
        <v>189</v>
      </c>
      <c r="K6" s="20">
        <v>6</v>
      </c>
      <c r="L6" s="20">
        <v>1137</v>
      </c>
      <c r="M6" s="21">
        <v>189.5</v>
      </c>
      <c r="N6" s="22">
        <v>34</v>
      </c>
      <c r="O6" s="23">
        <v>223.5</v>
      </c>
    </row>
    <row r="7" spans="1:17" x14ac:dyDescent="0.25">
      <c r="A7" s="13" t="s">
        <v>25</v>
      </c>
      <c r="B7" s="14" t="s">
        <v>86</v>
      </c>
      <c r="C7" s="15">
        <v>45535</v>
      </c>
      <c r="D7" s="16" t="s">
        <v>67</v>
      </c>
      <c r="E7" s="17">
        <v>189</v>
      </c>
      <c r="F7" s="58">
        <v>189</v>
      </c>
      <c r="G7" s="17">
        <v>187</v>
      </c>
      <c r="H7" s="17">
        <v>190.001</v>
      </c>
      <c r="I7" s="17">
        <v>191</v>
      </c>
      <c r="J7" s="17">
        <v>192</v>
      </c>
      <c r="K7" s="20">
        <v>6</v>
      </c>
      <c r="L7" s="20">
        <v>1138.001</v>
      </c>
      <c r="M7" s="21">
        <v>189.66683333333333</v>
      </c>
      <c r="N7" s="22">
        <v>32</v>
      </c>
      <c r="O7" s="23">
        <v>221.66683333333333</v>
      </c>
    </row>
    <row r="8" spans="1:17" x14ac:dyDescent="0.25">
      <c r="A8" s="13" t="s">
        <v>25</v>
      </c>
      <c r="B8" s="14" t="s">
        <v>86</v>
      </c>
      <c r="C8" s="15">
        <v>45556</v>
      </c>
      <c r="D8" s="16" t="s">
        <v>89</v>
      </c>
      <c r="E8" s="52">
        <v>195</v>
      </c>
      <c r="F8" s="17">
        <v>189.01</v>
      </c>
      <c r="G8" s="17">
        <v>185</v>
      </c>
      <c r="H8" s="17">
        <v>145</v>
      </c>
      <c r="I8" s="17">
        <v>192</v>
      </c>
      <c r="J8" s="52">
        <v>195</v>
      </c>
      <c r="K8" s="20">
        <v>6</v>
      </c>
      <c r="L8" s="20">
        <v>1101.01</v>
      </c>
      <c r="M8" s="21">
        <v>183.50166666666667</v>
      </c>
      <c r="N8" s="22">
        <v>24</v>
      </c>
      <c r="O8" s="23">
        <v>207.50166666666667</v>
      </c>
    </row>
    <row r="9" spans="1:17" x14ac:dyDescent="0.25">
      <c r="A9" s="13" t="s">
        <v>25</v>
      </c>
      <c r="B9" s="14" t="s">
        <v>86</v>
      </c>
      <c r="C9" s="15">
        <v>45563</v>
      </c>
      <c r="D9" s="16" t="s">
        <v>92</v>
      </c>
      <c r="E9" s="17">
        <v>190</v>
      </c>
      <c r="F9" s="17">
        <v>189</v>
      </c>
      <c r="G9" s="17">
        <v>190</v>
      </c>
      <c r="H9" s="52">
        <v>197</v>
      </c>
      <c r="I9" s="17"/>
      <c r="J9" s="17"/>
      <c r="K9" s="20">
        <v>4</v>
      </c>
      <c r="L9" s="20">
        <v>766</v>
      </c>
      <c r="M9" s="21">
        <v>191.5</v>
      </c>
      <c r="N9" s="22">
        <v>13</v>
      </c>
      <c r="O9" s="23">
        <v>204.5</v>
      </c>
    </row>
    <row r="11" spans="1:17" x14ac:dyDescent="0.25">
      <c r="K11" s="8">
        <f>SUM(K2:K10)</f>
        <v>38</v>
      </c>
      <c r="L11" s="8">
        <f>SUM(L2:L10)</f>
        <v>7159.0120000000006</v>
      </c>
      <c r="M11" s="7">
        <f>SUM(L11/K11)</f>
        <v>188.39505263157898</v>
      </c>
      <c r="N11" s="8">
        <f>SUM(N2:N10)</f>
        <v>147</v>
      </c>
      <c r="O11" s="12">
        <f>SUM(M11+N11)</f>
        <v>335.39505263157901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3" name="Range1_7_4"/>
    <protectedRange algorithmName="SHA-512" hashValue="ON39YdpmFHfN9f47KpiRvqrKx0V9+erV1CNkpWzYhW/Qyc6aT8rEyCrvauWSYGZK2ia3o7vd3akF07acHAFpOA==" saltValue="yVW9XmDwTqEnmpSGai0KYg==" spinCount="100000" sqref="E3:J3 B3" name="Range1_10"/>
    <protectedRange algorithmName="SHA-512" hashValue="ON39YdpmFHfN9f47KpiRvqrKx0V9+erV1CNkpWzYhW/Qyc6aT8rEyCrvauWSYGZK2ia3o7vd3akF07acHAFpOA==" saltValue="yVW9XmDwTqEnmpSGai0KYg==" spinCount="100000" sqref="D3" name="Range1_1_8"/>
    <protectedRange algorithmName="SHA-512" hashValue="ON39YdpmFHfN9f47KpiRvqrKx0V9+erV1CNkpWzYhW/Qyc6aT8rEyCrvauWSYGZK2ia3o7vd3akF07acHAFpOA==" saltValue="yVW9XmDwTqEnmpSGai0KYg==" spinCount="100000" sqref="B7:C7 E7 G7:J7" name="Range1_6"/>
    <protectedRange algorithmName="SHA-512" hashValue="ON39YdpmFHfN9f47KpiRvqrKx0V9+erV1CNkpWzYhW/Qyc6aT8rEyCrvauWSYGZK2ia3o7vd3akF07acHAFpOA==" saltValue="yVW9XmDwTqEnmpSGai0KYg==" spinCount="100000" sqref="D7" name="Range1_1_4"/>
  </protectedRanges>
  <hyperlinks>
    <hyperlink ref="Q1" location="'National Rankings'!A1" display="Back to Ranking" xr:uid="{16C1BB7F-E4F8-4F8C-B7E0-A9E70E41A0E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A2DDC80-93F7-4B07-B737-F18930A5EBB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339AC-682D-4BC6-991D-44A5F946184A}">
  <dimension ref="A1:Q6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19</v>
      </c>
    </row>
    <row r="2" spans="1:17" x14ac:dyDescent="0.25">
      <c r="A2" s="13" t="s">
        <v>25</v>
      </c>
      <c r="B2" s="14" t="s">
        <v>79</v>
      </c>
      <c r="C2" s="15">
        <v>45409</v>
      </c>
      <c r="D2" s="16" t="s">
        <v>76</v>
      </c>
      <c r="E2" s="17">
        <v>163</v>
      </c>
      <c r="F2" s="17">
        <v>167</v>
      </c>
      <c r="G2" s="17">
        <v>154</v>
      </c>
      <c r="H2" s="17">
        <v>160</v>
      </c>
      <c r="I2" s="17"/>
      <c r="J2" s="17"/>
      <c r="K2" s="20">
        <v>4</v>
      </c>
      <c r="L2" s="20">
        <v>644</v>
      </c>
      <c r="M2" s="21">
        <v>161</v>
      </c>
      <c r="N2" s="22">
        <v>4</v>
      </c>
      <c r="O2" s="23">
        <v>165</v>
      </c>
    </row>
    <row r="3" spans="1:17" x14ac:dyDescent="0.25">
      <c r="A3" s="13" t="s">
        <v>25</v>
      </c>
      <c r="B3" s="14" t="s">
        <v>79</v>
      </c>
      <c r="C3" s="15">
        <v>45437</v>
      </c>
      <c r="D3" s="16" t="s">
        <v>76</v>
      </c>
      <c r="E3" s="17">
        <v>168</v>
      </c>
      <c r="F3" s="17">
        <v>148</v>
      </c>
      <c r="G3" s="17">
        <v>165</v>
      </c>
      <c r="H3" s="17">
        <v>153</v>
      </c>
      <c r="I3" s="17"/>
      <c r="J3" s="17"/>
      <c r="K3" s="20">
        <v>4</v>
      </c>
      <c r="L3" s="20">
        <v>634</v>
      </c>
      <c r="M3" s="21">
        <v>158.5</v>
      </c>
      <c r="N3" s="22">
        <v>13</v>
      </c>
      <c r="O3" s="23">
        <v>171.5</v>
      </c>
    </row>
    <row r="4" spans="1:17" x14ac:dyDescent="0.25">
      <c r="A4" s="13" t="s">
        <v>25</v>
      </c>
      <c r="B4" s="14" t="s">
        <v>79</v>
      </c>
      <c r="C4" s="15">
        <v>45465</v>
      </c>
      <c r="D4" s="16" t="s">
        <v>76</v>
      </c>
      <c r="E4" s="17">
        <v>171</v>
      </c>
      <c r="F4" s="17">
        <v>175</v>
      </c>
      <c r="G4" s="17">
        <v>171</v>
      </c>
      <c r="H4" s="17">
        <v>174</v>
      </c>
      <c r="I4" s="17"/>
      <c r="J4" s="17"/>
      <c r="K4" s="20">
        <v>4</v>
      </c>
      <c r="L4" s="20">
        <v>691</v>
      </c>
      <c r="M4" s="21">
        <v>172.75</v>
      </c>
      <c r="N4" s="22">
        <v>4</v>
      </c>
      <c r="O4" s="23">
        <v>176.75</v>
      </c>
    </row>
    <row r="6" spans="1:17" x14ac:dyDescent="0.25">
      <c r="K6" s="8">
        <f>SUM(K2:K5)</f>
        <v>12</v>
      </c>
      <c r="L6" s="8">
        <f>SUM(L2:L5)</f>
        <v>1969</v>
      </c>
      <c r="M6" s="7">
        <f>SUM(L6/K6)</f>
        <v>164.08333333333334</v>
      </c>
      <c r="N6" s="8">
        <f>SUM(N2:N5)</f>
        <v>21</v>
      </c>
      <c r="O6" s="12">
        <f>SUM(M6+N6)</f>
        <v>185.08333333333334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C2 F2:J2" name="Range1_9"/>
    <protectedRange sqref="D2" name="Range1_1_4"/>
    <protectedRange sqref="B2" name="Range1_8_1"/>
    <protectedRange sqref="E2" name="Range1_9_1"/>
    <protectedRange algorithmName="SHA-512" hashValue="ON39YdpmFHfN9f47KpiRvqrKx0V9+erV1CNkpWzYhW/Qyc6aT8rEyCrvauWSYGZK2ia3o7vd3akF07acHAFpOA==" saltValue="yVW9XmDwTqEnmpSGai0KYg==" spinCount="100000" sqref="C4" name="Range1_19"/>
    <protectedRange algorithmName="SHA-512" hashValue="ON39YdpmFHfN9f47KpiRvqrKx0V9+erV1CNkpWzYhW/Qyc6aT8rEyCrvauWSYGZK2ia3o7vd3akF07acHAFpOA==" saltValue="yVW9XmDwTqEnmpSGai0KYg==" spinCount="100000" sqref="E4:J4 B4" name="Range1_21"/>
    <protectedRange algorithmName="SHA-512" hashValue="ON39YdpmFHfN9f47KpiRvqrKx0V9+erV1CNkpWzYhW/Qyc6aT8rEyCrvauWSYGZK2ia3o7vd3akF07acHAFpOA==" saltValue="yVW9XmDwTqEnmpSGai0KYg==" spinCount="100000" sqref="D4" name="Range1_1_16"/>
  </protectedRanges>
  <hyperlinks>
    <hyperlink ref="Q1" location="'National Rankings'!A1" display="Back to Ranking" xr:uid="{4CBAF3F4-98E6-45CB-AF45-C7125020454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83361C8-E4A3-4ED5-AE3A-FEFACA06D32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C55C9-FCAC-44D3-9354-FD2439008FB0}">
  <dimension ref="A1:Q12"/>
  <sheetViews>
    <sheetView workbookViewId="0">
      <selection activeCell="K13" sqref="K13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19</v>
      </c>
    </row>
    <row r="2" spans="1:17" x14ac:dyDescent="0.25">
      <c r="A2" s="13" t="s">
        <v>25</v>
      </c>
      <c r="B2" s="14" t="s">
        <v>40</v>
      </c>
      <c r="C2" s="15">
        <v>45353</v>
      </c>
      <c r="D2" s="16" t="s">
        <v>42</v>
      </c>
      <c r="E2" s="17">
        <v>177</v>
      </c>
      <c r="F2" s="17">
        <v>179</v>
      </c>
      <c r="G2" s="17">
        <v>172</v>
      </c>
      <c r="H2" s="17">
        <v>182</v>
      </c>
      <c r="I2" s="17"/>
      <c r="J2" s="17"/>
      <c r="K2" s="20">
        <v>4</v>
      </c>
      <c r="L2" s="20">
        <v>710</v>
      </c>
      <c r="M2" s="21">
        <v>177.5</v>
      </c>
      <c r="N2" s="22">
        <v>5</v>
      </c>
      <c r="O2" s="23">
        <v>182.5</v>
      </c>
    </row>
    <row r="3" spans="1:17" x14ac:dyDescent="0.25">
      <c r="A3" s="13" t="s">
        <v>20</v>
      </c>
      <c r="B3" s="14" t="s">
        <v>40</v>
      </c>
      <c r="C3" s="15">
        <v>45388</v>
      </c>
      <c r="D3" s="16" t="s">
        <v>42</v>
      </c>
      <c r="E3" s="17">
        <v>184</v>
      </c>
      <c r="F3" s="17">
        <v>179</v>
      </c>
      <c r="G3" s="17">
        <v>182</v>
      </c>
      <c r="H3" s="17">
        <v>182</v>
      </c>
      <c r="I3" s="17"/>
      <c r="J3" s="17"/>
      <c r="K3" s="20">
        <v>4</v>
      </c>
      <c r="L3" s="20">
        <v>727</v>
      </c>
      <c r="M3" s="21">
        <v>181.75</v>
      </c>
      <c r="N3" s="22">
        <v>13</v>
      </c>
      <c r="O3" s="23">
        <v>194.75</v>
      </c>
    </row>
    <row r="4" spans="1:17" x14ac:dyDescent="0.25">
      <c r="A4" s="13" t="s">
        <v>25</v>
      </c>
      <c r="B4" s="14" t="s">
        <v>40</v>
      </c>
      <c r="C4" s="15">
        <v>45417</v>
      </c>
      <c r="D4" s="16" t="s">
        <v>42</v>
      </c>
      <c r="E4" s="17">
        <v>188</v>
      </c>
      <c r="F4" s="52">
        <v>196</v>
      </c>
      <c r="G4" s="52">
        <v>194</v>
      </c>
      <c r="H4" s="17">
        <v>182</v>
      </c>
      <c r="I4" s="17"/>
      <c r="J4" s="17"/>
      <c r="K4" s="20">
        <v>4</v>
      </c>
      <c r="L4" s="20">
        <v>760</v>
      </c>
      <c r="M4" s="21">
        <v>190</v>
      </c>
      <c r="N4" s="22">
        <v>5</v>
      </c>
      <c r="O4" s="23">
        <v>195</v>
      </c>
    </row>
    <row r="5" spans="1:17" x14ac:dyDescent="0.25">
      <c r="A5" s="13" t="s">
        <v>25</v>
      </c>
      <c r="B5" s="14" t="s">
        <v>40</v>
      </c>
      <c r="C5" s="15">
        <v>45444</v>
      </c>
      <c r="D5" s="16" t="s">
        <v>42</v>
      </c>
      <c r="E5" s="17">
        <v>186</v>
      </c>
      <c r="F5" s="17">
        <v>186</v>
      </c>
      <c r="G5" s="17">
        <v>188</v>
      </c>
      <c r="H5" s="17">
        <v>191</v>
      </c>
      <c r="I5" s="17">
        <v>185</v>
      </c>
      <c r="J5" s="52">
        <v>195</v>
      </c>
      <c r="K5" s="20">
        <v>6</v>
      </c>
      <c r="L5" s="20">
        <v>1131</v>
      </c>
      <c r="M5" s="21">
        <v>188.5</v>
      </c>
      <c r="N5" s="22">
        <v>10</v>
      </c>
      <c r="O5" s="23">
        <v>198.5</v>
      </c>
    </row>
    <row r="6" spans="1:17" x14ac:dyDescent="0.25">
      <c r="A6" s="13" t="s">
        <v>25</v>
      </c>
      <c r="B6" s="14" t="s">
        <v>40</v>
      </c>
      <c r="C6" s="15">
        <v>45479</v>
      </c>
      <c r="D6" s="16" t="s">
        <v>42</v>
      </c>
      <c r="E6" s="52">
        <v>194</v>
      </c>
      <c r="F6" s="17">
        <v>192</v>
      </c>
      <c r="G6" s="52">
        <v>193</v>
      </c>
      <c r="H6" s="17">
        <v>184</v>
      </c>
      <c r="I6" s="17"/>
      <c r="J6" s="17"/>
      <c r="K6" s="20">
        <v>4</v>
      </c>
      <c r="L6" s="20">
        <v>763</v>
      </c>
      <c r="M6" s="21">
        <v>190.75</v>
      </c>
      <c r="N6" s="22">
        <v>5</v>
      </c>
      <c r="O6" s="23">
        <v>195.75</v>
      </c>
    </row>
    <row r="7" spans="1:17" x14ac:dyDescent="0.25">
      <c r="A7" s="13" t="s">
        <v>25</v>
      </c>
      <c r="B7" s="14" t="s">
        <v>40</v>
      </c>
      <c r="C7" s="15">
        <v>45507</v>
      </c>
      <c r="D7" s="16" t="s">
        <v>42</v>
      </c>
      <c r="E7" s="52">
        <v>193</v>
      </c>
      <c r="F7" s="17">
        <v>191</v>
      </c>
      <c r="G7" s="17">
        <v>182</v>
      </c>
      <c r="H7" s="17">
        <v>183</v>
      </c>
      <c r="I7" s="17"/>
      <c r="J7" s="17"/>
      <c r="K7" s="20">
        <v>4</v>
      </c>
      <c r="L7" s="20">
        <v>749</v>
      </c>
      <c r="M7" s="21">
        <v>187.25</v>
      </c>
      <c r="N7" s="22">
        <v>5</v>
      </c>
      <c r="O7" s="23">
        <v>192.25</v>
      </c>
    </row>
    <row r="8" spans="1:17" x14ac:dyDescent="0.25">
      <c r="A8" s="13" t="s">
        <v>25</v>
      </c>
      <c r="B8" s="14" t="s">
        <v>40</v>
      </c>
      <c r="C8" s="15">
        <v>45521</v>
      </c>
      <c r="D8" s="16" t="s">
        <v>72</v>
      </c>
      <c r="E8" s="52">
        <v>193</v>
      </c>
      <c r="F8" s="17">
        <v>188</v>
      </c>
      <c r="G8" s="17">
        <v>180</v>
      </c>
      <c r="H8" s="17">
        <v>187</v>
      </c>
      <c r="I8" s="17">
        <v>176</v>
      </c>
      <c r="J8" s="17">
        <v>183</v>
      </c>
      <c r="K8" s="20">
        <v>6</v>
      </c>
      <c r="L8" s="20">
        <v>1107</v>
      </c>
      <c r="M8" s="21">
        <v>184.5</v>
      </c>
      <c r="N8" s="22">
        <v>10</v>
      </c>
      <c r="O8" s="23">
        <v>194.5</v>
      </c>
    </row>
    <row r="9" spans="1:17" x14ac:dyDescent="0.25">
      <c r="A9" s="13" t="s">
        <v>25</v>
      </c>
      <c r="B9" s="14" t="s">
        <v>40</v>
      </c>
      <c r="C9" s="15">
        <v>45542</v>
      </c>
      <c r="D9" s="16" t="s">
        <v>42</v>
      </c>
      <c r="E9" s="17">
        <v>187</v>
      </c>
      <c r="F9" s="17">
        <v>181</v>
      </c>
      <c r="G9" s="52">
        <v>193</v>
      </c>
      <c r="H9" s="17">
        <v>188</v>
      </c>
      <c r="I9" s="17">
        <v>182</v>
      </c>
      <c r="J9" s="17">
        <v>188</v>
      </c>
      <c r="K9" s="20">
        <v>6</v>
      </c>
      <c r="L9" s="20">
        <v>1119</v>
      </c>
      <c r="M9" s="21">
        <v>186.5</v>
      </c>
      <c r="N9" s="22">
        <v>10</v>
      </c>
      <c r="O9" s="23">
        <v>196.5</v>
      </c>
    </row>
    <row r="10" spans="1:17" x14ac:dyDescent="0.25">
      <c r="A10" s="13" t="s">
        <v>25</v>
      </c>
      <c r="B10" s="14" t="s">
        <v>40</v>
      </c>
      <c r="C10" s="15">
        <v>45598</v>
      </c>
      <c r="D10" s="16" t="s">
        <v>42</v>
      </c>
      <c r="E10" s="17">
        <v>174</v>
      </c>
      <c r="F10" s="17">
        <v>188</v>
      </c>
      <c r="G10" s="17">
        <v>187</v>
      </c>
      <c r="H10" s="17">
        <v>187</v>
      </c>
      <c r="I10" s="17"/>
      <c r="J10" s="17"/>
      <c r="K10" s="20">
        <v>4</v>
      </c>
      <c r="L10" s="20">
        <v>736</v>
      </c>
      <c r="M10" s="21">
        <v>184</v>
      </c>
      <c r="N10" s="22">
        <v>5</v>
      </c>
      <c r="O10" s="23">
        <v>189</v>
      </c>
    </row>
    <row r="12" spans="1:17" x14ac:dyDescent="0.25">
      <c r="K12" s="8">
        <f>SUM(K2:K11)</f>
        <v>42</v>
      </c>
      <c r="L12" s="8">
        <f>SUM(L2:L11)</f>
        <v>7802</v>
      </c>
      <c r="M12" s="7">
        <f>SUM(L12/K12)</f>
        <v>185.76190476190476</v>
      </c>
      <c r="N12" s="8">
        <f>SUM(N2:N11)</f>
        <v>68</v>
      </c>
      <c r="O12" s="12">
        <f>SUM(M12+N12)</f>
        <v>253.76190476190476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2" name="Range1_4"/>
    <protectedRange algorithmName="SHA-512" hashValue="ON39YdpmFHfN9f47KpiRvqrKx0V9+erV1CNkpWzYhW/Qyc6aT8rEyCrvauWSYGZK2ia3o7vd3akF07acHAFpOA==" saltValue="yVW9XmDwTqEnmpSGai0KYg==" spinCount="100000" sqref="D2" name="Range1_1_3"/>
    <protectedRange algorithmName="SHA-512" hashValue="ON39YdpmFHfN9f47KpiRvqrKx0V9+erV1CNkpWzYhW/Qyc6aT8rEyCrvauWSYGZK2ia3o7vd3akF07acHAFpOA==" saltValue="yVW9XmDwTqEnmpSGai0KYg==" spinCount="100000" sqref="B2 E2:J2" name="Range1_5"/>
    <protectedRange sqref="C4 F4:J4" name="Range1_9"/>
    <protectedRange sqref="D4" name="Range1_1_4"/>
    <protectedRange sqref="B4" name="Range1_8_1"/>
    <protectedRange sqref="E4" name="Range1_9_1"/>
    <protectedRange algorithmName="SHA-512" hashValue="ON39YdpmFHfN9f47KpiRvqrKx0V9+erV1CNkpWzYhW/Qyc6aT8rEyCrvauWSYGZK2ia3o7vd3akF07acHAFpOA==" saltValue="yVW9XmDwTqEnmpSGai0KYg==" spinCount="100000" sqref="C5" name="Range1_7_4"/>
    <protectedRange algorithmName="SHA-512" hashValue="ON39YdpmFHfN9f47KpiRvqrKx0V9+erV1CNkpWzYhW/Qyc6aT8rEyCrvauWSYGZK2ia3o7vd3akF07acHAFpOA==" saltValue="yVW9XmDwTqEnmpSGai0KYg==" spinCount="100000" sqref="E5:J5 B5" name="Range1_10"/>
    <protectedRange algorithmName="SHA-512" hashValue="ON39YdpmFHfN9f47KpiRvqrKx0V9+erV1CNkpWzYhW/Qyc6aT8rEyCrvauWSYGZK2ia3o7vd3akF07acHAFpOA==" saltValue="yVW9XmDwTqEnmpSGai0KYg==" spinCount="100000" sqref="D5" name="Range1_1_8"/>
    <protectedRange algorithmName="SHA-512" hashValue="ON39YdpmFHfN9f47KpiRvqrKx0V9+erV1CNkpWzYhW/Qyc6aT8rEyCrvauWSYGZK2ia3o7vd3akF07acHAFpOA==" saltValue="yVW9XmDwTqEnmpSGai0KYg==" spinCount="100000" sqref="E9:J9 B9:C9" name="Range1_20"/>
    <protectedRange algorithmName="SHA-512" hashValue="ON39YdpmFHfN9f47KpiRvqrKx0V9+erV1CNkpWzYhW/Qyc6aT8rEyCrvauWSYGZK2ia3o7vd3akF07acHAFpOA==" saltValue="yVW9XmDwTqEnmpSGai0KYg==" spinCount="100000" sqref="D9" name="Range1_1_19"/>
  </protectedRanges>
  <hyperlinks>
    <hyperlink ref="Q1" location="'National Rankings'!A1" display="Back to Ranking" xr:uid="{B2F414CD-EDDF-4572-9A0A-2E2474944F5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3601E8A-0B3E-49C8-9F5D-689325749B9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733EF-786E-4D8E-8CE5-43188E6B5D82}">
  <dimension ref="A1:Q11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19</v>
      </c>
    </row>
    <row r="2" spans="1:17" x14ac:dyDescent="0.25">
      <c r="A2" s="13" t="s">
        <v>25</v>
      </c>
      <c r="B2" s="14" t="s">
        <v>103</v>
      </c>
      <c r="C2" s="15" t="s">
        <v>97</v>
      </c>
      <c r="D2" s="16" t="s">
        <v>90</v>
      </c>
      <c r="E2" s="17">
        <v>167</v>
      </c>
      <c r="F2" s="17">
        <v>171</v>
      </c>
      <c r="G2" s="17">
        <v>160</v>
      </c>
      <c r="H2" s="17">
        <v>167</v>
      </c>
      <c r="I2" s="17"/>
      <c r="J2" s="17"/>
      <c r="K2" s="20">
        <v>4</v>
      </c>
      <c r="L2" s="20">
        <v>665</v>
      </c>
      <c r="M2" s="21">
        <v>166.25</v>
      </c>
      <c r="N2" s="22">
        <v>3</v>
      </c>
      <c r="O2" s="23">
        <v>169.25</v>
      </c>
    </row>
    <row r="3" spans="1:17" x14ac:dyDescent="0.25">
      <c r="A3" s="13" t="s">
        <v>25</v>
      </c>
      <c r="B3" s="14" t="s">
        <v>103</v>
      </c>
      <c r="C3" s="15">
        <v>45499</v>
      </c>
      <c r="D3" s="16" t="s">
        <v>90</v>
      </c>
      <c r="E3" s="17">
        <v>192</v>
      </c>
      <c r="F3" s="17">
        <v>190</v>
      </c>
      <c r="G3" s="17"/>
      <c r="H3" s="17"/>
      <c r="I3" s="17"/>
      <c r="J3" s="17"/>
      <c r="K3" s="20">
        <v>2</v>
      </c>
      <c r="L3" s="20">
        <v>382</v>
      </c>
      <c r="M3" s="21">
        <v>191</v>
      </c>
      <c r="N3" s="22">
        <v>7</v>
      </c>
      <c r="O3" s="23">
        <v>198</v>
      </c>
    </row>
    <row r="4" spans="1:17" x14ac:dyDescent="0.25">
      <c r="A4" s="13" t="s">
        <v>25</v>
      </c>
      <c r="B4" s="14" t="s">
        <v>103</v>
      </c>
      <c r="C4" s="15">
        <v>45500</v>
      </c>
      <c r="D4" s="16" t="s">
        <v>90</v>
      </c>
      <c r="E4" s="17">
        <v>188</v>
      </c>
      <c r="F4" s="17">
        <v>191.001</v>
      </c>
      <c r="G4" s="17">
        <v>186</v>
      </c>
      <c r="H4" s="17">
        <v>192</v>
      </c>
      <c r="I4" s="17"/>
      <c r="J4" s="17"/>
      <c r="K4" s="20">
        <v>4</v>
      </c>
      <c r="L4" s="20">
        <v>757.00099999999998</v>
      </c>
      <c r="M4" s="21">
        <v>189.25024999999999</v>
      </c>
      <c r="N4" s="22">
        <v>5</v>
      </c>
      <c r="O4" s="23">
        <v>194.25024999999999</v>
      </c>
    </row>
    <row r="5" spans="1:17" x14ac:dyDescent="0.25">
      <c r="A5" s="13" t="s">
        <v>25</v>
      </c>
      <c r="B5" s="14" t="s">
        <v>103</v>
      </c>
      <c r="C5" s="15">
        <v>45576</v>
      </c>
      <c r="D5" s="16" t="s">
        <v>116</v>
      </c>
      <c r="E5" s="17">
        <v>191</v>
      </c>
      <c r="F5" s="17">
        <v>190</v>
      </c>
      <c r="G5" s="17">
        <v>191</v>
      </c>
      <c r="H5" s="17">
        <v>191</v>
      </c>
      <c r="I5" s="17"/>
      <c r="J5" s="17"/>
      <c r="K5" s="20">
        <v>4</v>
      </c>
      <c r="L5" s="20">
        <v>763</v>
      </c>
      <c r="M5" s="21">
        <v>190.75</v>
      </c>
      <c r="N5" s="22">
        <v>3</v>
      </c>
      <c r="O5" s="23">
        <v>193.75</v>
      </c>
    </row>
    <row r="6" spans="1:17" x14ac:dyDescent="0.25">
      <c r="A6" s="13" t="s">
        <v>25</v>
      </c>
      <c r="B6" s="14" t="s">
        <v>103</v>
      </c>
      <c r="C6" s="15">
        <v>45583</v>
      </c>
      <c r="D6" s="16" t="s">
        <v>90</v>
      </c>
      <c r="E6" s="17">
        <v>189</v>
      </c>
      <c r="F6" s="17">
        <v>188</v>
      </c>
      <c r="G6" s="17">
        <v>188</v>
      </c>
      <c r="H6" s="17">
        <v>189</v>
      </c>
      <c r="I6" s="17"/>
      <c r="J6" s="17"/>
      <c r="K6" s="20">
        <v>4</v>
      </c>
      <c r="L6" s="20">
        <v>754</v>
      </c>
      <c r="M6" s="21">
        <v>188.5</v>
      </c>
      <c r="N6" s="22">
        <v>3</v>
      </c>
      <c r="O6" s="23">
        <v>191.5</v>
      </c>
    </row>
    <row r="7" spans="1:17" x14ac:dyDescent="0.25">
      <c r="A7" s="13" t="s">
        <v>25</v>
      </c>
      <c r="B7" s="14" t="s">
        <v>103</v>
      </c>
      <c r="C7" s="15">
        <v>45584</v>
      </c>
      <c r="D7" s="16" t="s">
        <v>59</v>
      </c>
      <c r="E7" s="17">
        <v>176</v>
      </c>
      <c r="F7" s="17">
        <v>167</v>
      </c>
      <c r="G7" s="17">
        <v>168</v>
      </c>
      <c r="H7" s="17">
        <v>188</v>
      </c>
      <c r="I7" s="17">
        <v>175</v>
      </c>
      <c r="J7" s="17">
        <v>177</v>
      </c>
      <c r="K7" s="20">
        <v>6</v>
      </c>
      <c r="L7" s="20">
        <v>1051</v>
      </c>
      <c r="M7" s="21">
        <v>175.16666666666666</v>
      </c>
      <c r="N7" s="22">
        <v>12</v>
      </c>
      <c r="O7" s="23">
        <v>187.16666666666666</v>
      </c>
    </row>
    <row r="8" spans="1:17" x14ac:dyDescent="0.25">
      <c r="A8" s="13" t="s">
        <v>25</v>
      </c>
      <c r="B8" s="14" t="s">
        <v>103</v>
      </c>
      <c r="C8" s="15">
        <v>45604</v>
      </c>
      <c r="D8" s="16" t="s">
        <v>90</v>
      </c>
      <c r="E8" s="17">
        <v>192</v>
      </c>
      <c r="F8" s="17">
        <v>191</v>
      </c>
      <c r="G8" s="17"/>
      <c r="H8" s="17"/>
      <c r="I8" s="17"/>
      <c r="J8" s="17"/>
      <c r="K8" s="20">
        <v>2</v>
      </c>
      <c r="L8" s="20">
        <v>383</v>
      </c>
      <c r="M8" s="21">
        <v>191.5</v>
      </c>
      <c r="N8" s="22">
        <v>4</v>
      </c>
      <c r="O8" s="23">
        <v>195.5</v>
      </c>
    </row>
    <row r="9" spans="1:17" x14ac:dyDescent="0.25">
      <c r="A9" s="13" t="s">
        <v>25</v>
      </c>
      <c r="B9" s="14" t="s">
        <v>103</v>
      </c>
      <c r="C9" s="15">
        <v>45612</v>
      </c>
      <c r="D9" s="16" t="s">
        <v>72</v>
      </c>
      <c r="E9" s="17">
        <v>178</v>
      </c>
      <c r="F9" s="17">
        <v>179</v>
      </c>
      <c r="G9" s="17">
        <v>187</v>
      </c>
      <c r="H9" s="17">
        <v>190</v>
      </c>
      <c r="I9" s="17"/>
      <c r="J9" s="17"/>
      <c r="K9" s="20">
        <v>4</v>
      </c>
      <c r="L9" s="20">
        <v>734</v>
      </c>
      <c r="M9" s="21">
        <v>183.5</v>
      </c>
      <c r="N9" s="22">
        <v>4</v>
      </c>
      <c r="O9" s="23">
        <v>187.5</v>
      </c>
    </row>
    <row r="11" spans="1:17" x14ac:dyDescent="0.25">
      <c r="K11" s="8">
        <f>SUM(K2:K10)</f>
        <v>30</v>
      </c>
      <c r="L11" s="8">
        <f>SUM(L2:L10)</f>
        <v>5489.0010000000002</v>
      </c>
      <c r="M11" s="7">
        <f>SUM(L11/K11)</f>
        <v>182.9667</v>
      </c>
      <c r="N11" s="8">
        <f>SUM(N2:N10)</f>
        <v>41</v>
      </c>
      <c r="O11" s="12">
        <f>SUM(M11+N11)</f>
        <v>223.9667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0F566C3E-B9E9-4610-91F0-0B3DDC86F84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EB8FF9-E548-4F1E-961B-1E1DF1E4B21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2EDC4-E262-4598-9F8C-54B2028DAE34}">
  <dimension ref="A1:Q27"/>
  <sheetViews>
    <sheetView workbookViewId="0">
      <selection activeCell="K28" sqref="K2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19</v>
      </c>
    </row>
    <row r="2" spans="1:17" x14ac:dyDescent="0.25">
      <c r="A2" s="13" t="s">
        <v>25</v>
      </c>
      <c r="B2" s="14" t="s">
        <v>69</v>
      </c>
      <c r="C2" s="15">
        <v>45395</v>
      </c>
      <c r="D2" s="16" t="s">
        <v>21</v>
      </c>
      <c r="E2" s="17">
        <v>154</v>
      </c>
      <c r="F2" s="17">
        <v>161</v>
      </c>
      <c r="G2" s="17">
        <v>151</v>
      </c>
      <c r="H2" s="17">
        <v>168</v>
      </c>
      <c r="I2" s="17"/>
      <c r="J2" s="17"/>
      <c r="K2" s="20">
        <v>4</v>
      </c>
      <c r="L2" s="20">
        <v>634</v>
      </c>
      <c r="M2" s="21">
        <v>158.5</v>
      </c>
      <c r="N2" s="22">
        <v>2</v>
      </c>
      <c r="O2" s="23">
        <v>160.5</v>
      </c>
    </row>
    <row r="3" spans="1:17" x14ac:dyDescent="0.25">
      <c r="A3" s="13" t="s">
        <v>25</v>
      </c>
      <c r="B3" s="14" t="s">
        <v>69</v>
      </c>
      <c r="C3" s="15">
        <v>45407</v>
      </c>
      <c r="D3" s="16" t="s">
        <v>21</v>
      </c>
      <c r="E3" s="17">
        <v>175</v>
      </c>
      <c r="F3" s="17">
        <v>170</v>
      </c>
      <c r="G3" s="17">
        <v>167</v>
      </c>
      <c r="H3" s="17"/>
      <c r="I3" s="17"/>
      <c r="J3" s="17"/>
      <c r="K3" s="20">
        <v>3</v>
      </c>
      <c r="L3" s="20">
        <v>512</v>
      </c>
      <c r="M3" s="21">
        <v>170.66666666666666</v>
      </c>
      <c r="N3" s="22">
        <v>2</v>
      </c>
      <c r="O3" s="23">
        <v>172.66666666666666</v>
      </c>
    </row>
    <row r="4" spans="1:17" x14ac:dyDescent="0.25">
      <c r="A4" s="13" t="s">
        <v>25</v>
      </c>
      <c r="B4" s="14" t="s">
        <v>69</v>
      </c>
      <c r="C4" s="15">
        <v>45409</v>
      </c>
      <c r="D4" s="16" t="s">
        <v>21</v>
      </c>
      <c r="E4" s="17">
        <v>173.00200000000001</v>
      </c>
      <c r="F4" s="17">
        <v>162.001</v>
      </c>
      <c r="G4" s="17">
        <v>167.00200000000001</v>
      </c>
      <c r="H4" s="17">
        <v>164</v>
      </c>
      <c r="I4" s="17"/>
      <c r="J4" s="17"/>
      <c r="K4" s="20">
        <v>4</v>
      </c>
      <c r="L4" s="20">
        <v>666.00500000000011</v>
      </c>
      <c r="M4" s="21">
        <v>166.50125000000003</v>
      </c>
      <c r="N4" s="22">
        <v>7</v>
      </c>
      <c r="O4" s="23">
        <v>173.50125000000003</v>
      </c>
    </row>
    <row r="5" spans="1:17" x14ac:dyDescent="0.25">
      <c r="A5" s="13" t="s">
        <v>25</v>
      </c>
      <c r="B5" s="14" t="s">
        <v>69</v>
      </c>
      <c r="C5" s="15">
        <v>45423</v>
      </c>
      <c r="D5" s="16" t="s">
        <v>21</v>
      </c>
      <c r="E5" s="17">
        <v>171</v>
      </c>
      <c r="F5" s="17">
        <v>181</v>
      </c>
      <c r="G5" s="17">
        <v>171</v>
      </c>
      <c r="H5" s="17">
        <v>177</v>
      </c>
      <c r="I5" s="17"/>
      <c r="J5" s="17"/>
      <c r="K5" s="20">
        <v>4</v>
      </c>
      <c r="L5" s="20">
        <v>700</v>
      </c>
      <c r="M5" s="21">
        <v>175</v>
      </c>
      <c r="N5" s="22">
        <v>5</v>
      </c>
      <c r="O5" s="23">
        <v>180</v>
      </c>
    </row>
    <row r="6" spans="1:17" x14ac:dyDescent="0.25">
      <c r="A6" s="13" t="s">
        <v>25</v>
      </c>
      <c r="B6" s="14" t="s">
        <v>69</v>
      </c>
      <c r="C6" s="15">
        <v>45435</v>
      </c>
      <c r="D6" s="16" t="s">
        <v>21</v>
      </c>
      <c r="E6" s="17">
        <v>162</v>
      </c>
      <c r="F6" s="17">
        <v>164</v>
      </c>
      <c r="G6" s="17">
        <v>165</v>
      </c>
      <c r="H6" s="17"/>
      <c r="I6" s="17"/>
      <c r="J6" s="17"/>
      <c r="K6" s="20">
        <v>3</v>
      </c>
      <c r="L6" s="20">
        <v>491</v>
      </c>
      <c r="M6" s="21">
        <v>163.66666666666666</v>
      </c>
      <c r="N6" s="22">
        <v>2</v>
      </c>
      <c r="O6" s="23">
        <v>165.66666666666666</v>
      </c>
    </row>
    <row r="7" spans="1:17" x14ac:dyDescent="0.25">
      <c r="A7" s="13" t="s">
        <v>25</v>
      </c>
      <c r="B7" s="14" t="s">
        <v>69</v>
      </c>
      <c r="C7" s="15">
        <v>45437</v>
      </c>
      <c r="D7" s="16" t="s">
        <v>21</v>
      </c>
      <c r="E7" s="17">
        <v>181.001</v>
      </c>
      <c r="F7" s="17">
        <v>178</v>
      </c>
      <c r="G7" s="17">
        <v>176</v>
      </c>
      <c r="H7" s="17">
        <v>170</v>
      </c>
      <c r="I7" s="17"/>
      <c r="J7" s="17"/>
      <c r="K7" s="20">
        <v>4</v>
      </c>
      <c r="L7" s="20">
        <v>705.00099999999998</v>
      </c>
      <c r="M7" s="21">
        <v>176.25024999999999</v>
      </c>
      <c r="N7" s="22">
        <v>2</v>
      </c>
      <c r="O7" s="23">
        <v>178.25024999999999</v>
      </c>
    </row>
    <row r="8" spans="1:17" x14ac:dyDescent="0.25">
      <c r="A8" s="13" t="s">
        <v>25</v>
      </c>
      <c r="B8" s="14" t="s">
        <v>69</v>
      </c>
      <c r="C8" s="15">
        <v>45447</v>
      </c>
      <c r="D8" s="16" t="s">
        <v>21</v>
      </c>
      <c r="E8" s="17">
        <v>171</v>
      </c>
      <c r="F8" s="17">
        <v>169</v>
      </c>
      <c r="G8" s="17">
        <v>178</v>
      </c>
      <c r="H8" s="17">
        <v>179</v>
      </c>
      <c r="I8" s="17"/>
      <c r="J8" s="17"/>
      <c r="K8" s="20">
        <v>4</v>
      </c>
      <c r="L8" s="20">
        <v>697</v>
      </c>
      <c r="M8" s="21">
        <v>174.25</v>
      </c>
      <c r="N8" s="22">
        <v>2</v>
      </c>
      <c r="O8" s="23">
        <v>176.25</v>
      </c>
    </row>
    <row r="9" spans="1:17" x14ac:dyDescent="0.25">
      <c r="A9" s="13" t="s">
        <v>25</v>
      </c>
      <c r="B9" s="14" t="s">
        <v>69</v>
      </c>
      <c r="C9" s="15">
        <v>45451</v>
      </c>
      <c r="D9" s="16" t="s">
        <v>21</v>
      </c>
      <c r="E9" s="17">
        <v>164</v>
      </c>
      <c r="F9" s="17">
        <v>167</v>
      </c>
      <c r="G9" s="17">
        <v>169</v>
      </c>
      <c r="H9" s="17">
        <v>160</v>
      </c>
      <c r="I9" s="17"/>
      <c r="J9" s="17"/>
      <c r="K9" s="20">
        <v>4</v>
      </c>
      <c r="L9" s="20">
        <v>660</v>
      </c>
      <c r="M9" s="21">
        <v>165</v>
      </c>
      <c r="N9" s="22">
        <v>2</v>
      </c>
      <c r="O9" s="23">
        <v>167</v>
      </c>
    </row>
    <row r="10" spans="1:17" x14ac:dyDescent="0.25">
      <c r="A10" s="13" t="s">
        <v>25</v>
      </c>
      <c r="B10" s="14" t="s">
        <v>69</v>
      </c>
      <c r="C10" s="15">
        <v>45465</v>
      </c>
      <c r="D10" s="16" t="s">
        <v>21</v>
      </c>
      <c r="E10" s="17">
        <v>180</v>
      </c>
      <c r="F10" s="17">
        <v>180</v>
      </c>
      <c r="G10" s="17">
        <v>172</v>
      </c>
      <c r="H10" s="17">
        <v>172</v>
      </c>
      <c r="I10" s="17"/>
      <c r="J10" s="17"/>
      <c r="K10" s="20">
        <v>4</v>
      </c>
      <c r="L10" s="20">
        <v>704</v>
      </c>
      <c r="M10" s="21">
        <v>176</v>
      </c>
      <c r="N10" s="22">
        <v>2</v>
      </c>
      <c r="O10" s="23">
        <v>178</v>
      </c>
    </row>
    <row r="11" spans="1:17" x14ac:dyDescent="0.25">
      <c r="A11" s="13" t="s">
        <v>25</v>
      </c>
      <c r="B11" s="14" t="s">
        <v>69</v>
      </c>
      <c r="C11" s="15">
        <v>45470</v>
      </c>
      <c r="D11" s="16" t="s">
        <v>21</v>
      </c>
      <c r="E11" s="17">
        <v>161</v>
      </c>
      <c r="F11" s="17">
        <v>146</v>
      </c>
      <c r="G11" s="17">
        <v>181</v>
      </c>
      <c r="H11" s="17"/>
      <c r="I11" s="17"/>
      <c r="J11" s="17"/>
      <c r="K11" s="20">
        <v>3</v>
      </c>
      <c r="L11" s="20">
        <v>488</v>
      </c>
      <c r="M11" s="21">
        <v>162.66666666666666</v>
      </c>
      <c r="N11" s="22">
        <v>2</v>
      </c>
      <c r="O11" s="23">
        <v>164.66666666666666</v>
      </c>
    </row>
    <row r="12" spans="1:17" x14ac:dyDescent="0.25">
      <c r="A12" s="13" t="s">
        <v>25</v>
      </c>
      <c r="B12" s="14" t="s">
        <v>69</v>
      </c>
      <c r="C12" s="15">
        <v>45472</v>
      </c>
      <c r="D12" s="16" t="s">
        <v>21</v>
      </c>
      <c r="E12" s="17">
        <v>175</v>
      </c>
      <c r="F12" s="17">
        <v>174</v>
      </c>
      <c r="G12" s="17">
        <v>174</v>
      </c>
      <c r="H12" s="17">
        <v>178</v>
      </c>
      <c r="I12" s="17">
        <v>172</v>
      </c>
      <c r="J12" s="17">
        <v>174</v>
      </c>
      <c r="K12" s="20">
        <v>6</v>
      </c>
      <c r="L12" s="20">
        <v>1047</v>
      </c>
      <c r="M12" s="21">
        <v>174.5</v>
      </c>
      <c r="N12" s="22">
        <v>6</v>
      </c>
      <c r="O12" s="23">
        <v>180.5</v>
      </c>
    </row>
    <row r="13" spans="1:17" x14ac:dyDescent="0.25">
      <c r="A13" s="13" t="s">
        <v>25</v>
      </c>
      <c r="B13" s="14" t="s">
        <v>69</v>
      </c>
      <c r="C13" s="15">
        <v>45484</v>
      </c>
      <c r="D13" s="16" t="s">
        <v>21</v>
      </c>
      <c r="E13" s="17">
        <v>170</v>
      </c>
      <c r="F13" s="17">
        <v>172</v>
      </c>
      <c r="G13" s="17">
        <v>177</v>
      </c>
      <c r="H13" s="17"/>
      <c r="I13" s="17"/>
      <c r="J13" s="17"/>
      <c r="K13" s="20">
        <v>3</v>
      </c>
      <c r="L13" s="20">
        <v>519</v>
      </c>
      <c r="M13" s="21">
        <v>173</v>
      </c>
      <c r="N13" s="22">
        <v>2</v>
      </c>
      <c r="O13" s="23">
        <v>175</v>
      </c>
    </row>
    <row r="14" spans="1:17" x14ac:dyDescent="0.25">
      <c r="A14" s="13" t="s">
        <v>25</v>
      </c>
      <c r="B14" s="14" t="s">
        <v>69</v>
      </c>
      <c r="C14" s="15">
        <v>45486</v>
      </c>
      <c r="D14" s="16" t="s">
        <v>21</v>
      </c>
      <c r="E14" s="17">
        <v>176</v>
      </c>
      <c r="F14" s="17">
        <v>172</v>
      </c>
      <c r="G14" s="17">
        <v>171</v>
      </c>
      <c r="H14" s="17">
        <v>172</v>
      </c>
      <c r="I14" s="17"/>
      <c r="J14" s="17"/>
      <c r="K14" s="20">
        <v>4</v>
      </c>
      <c r="L14" s="20">
        <v>691</v>
      </c>
      <c r="M14" s="21">
        <v>172.75</v>
      </c>
      <c r="N14" s="22">
        <v>2</v>
      </c>
      <c r="O14" s="23">
        <v>174.75</v>
      </c>
    </row>
    <row r="15" spans="1:17" x14ac:dyDescent="0.25">
      <c r="A15" s="13" t="s">
        <v>25</v>
      </c>
      <c r="B15" s="14" t="s">
        <v>69</v>
      </c>
      <c r="C15" s="15">
        <v>45486</v>
      </c>
      <c r="D15" s="16" t="s">
        <v>21</v>
      </c>
      <c r="E15" s="17">
        <v>176</v>
      </c>
      <c r="F15" s="17">
        <v>178</v>
      </c>
      <c r="G15" s="17">
        <v>175</v>
      </c>
      <c r="H15" s="17">
        <v>175</v>
      </c>
      <c r="I15" s="17"/>
      <c r="J15" s="17"/>
      <c r="K15" s="20">
        <v>4</v>
      </c>
      <c r="L15" s="20">
        <v>704</v>
      </c>
      <c r="M15" s="21">
        <v>176</v>
      </c>
      <c r="N15" s="22">
        <v>2</v>
      </c>
      <c r="O15" s="23">
        <v>178</v>
      </c>
    </row>
    <row r="16" spans="1:17" x14ac:dyDescent="0.25">
      <c r="A16" s="13" t="s">
        <v>25</v>
      </c>
      <c r="B16" s="14" t="s">
        <v>69</v>
      </c>
      <c r="C16" s="15">
        <v>45498</v>
      </c>
      <c r="D16" s="16" t="s">
        <v>21</v>
      </c>
      <c r="E16" s="17">
        <v>176</v>
      </c>
      <c r="F16" s="17">
        <v>179</v>
      </c>
      <c r="G16" s="17">
        <v>177</v>
      </c>
      <c r="H16" s="17"/>
      <c r="I16" s="17"/>
      <c r="J16" s="17"/>
      <c r="K16" s="20">
        <v>3</v>
      </c>
      <c r="L16" s="20">
        <v>532</v>
      </c>
      <c r="M16" s="21">
        <v>177.33333333333334</v>
      </c>
      <c r="N16" s="22">
        <v>2</v>
      </c>
      <c r="O16" s="23">
        <v>179.33333333333334</v>
      </c>
    </row>
    <row r="17" spans="1:15" x14ac:dyDescent="0.25">
      <c r="A17" s="13" t="s">
        <v>25</v>
      </c>
      <c r="B17" s="14" t="s">
        <v>69</v>
      </c>
      <c r="C17" s="15">
        <v>45512</v>
      </c>
      <c r="D17" s="16" t="s">
        <v>21</v>
      </c>
      <c r="E17" s="17">
        <v>184</v>
      </c>
      <c r="F17" s="17">
        <v>172</v>
      </c>
      <c r="G17" s="17">
        <v>179</v>
      </c>
      <c r="H17" s="17"/>
      <c r="I17" s="17"/>
      <c r="J17" s="17"/>
      <c r="K17" s="20">
        <v>3</v>
      </c>
      <c r="L17" s="20">
        <v>535</v>
      </c>
      <c r="M17" s="21">
        <v>178.33333333333334</v>
      </c>
      <c r="N17" s="22">
        <v>2</v>
      </c>
      <c r="O17" s="23">
        <v>180.33333333333334</v>
      </c>
    </row>
    <row r="18" spans="1:15" x14ac:dyDescent="0.25">
      <c r="A18" s="13" t="s">
        <v>25</v>
      </c>
      <c r="B18" s="14" t="s">
        <v>69</v>
      </c>
      <c r="C18" s="15">
        <v>45526</v>
      </c>
      <c r="D18" s="16" t="s">
        <v>21</v>
      </c>
      <c r="E18" s="17">
        <v>170</v>
      </c>
      <c r="F18" s="17">
        <v>175</v>
      </c>
      <c r="G18" s="17">
        <v>175</v>
      </c>
      <c r="H18" s="17"/>
      <c r="I18" s="17"/>
      <c r="J18" s="17"/>
      <c r="K18" s="20">
        <v>3</v>
      </c>
      <c r="L18" s="20">
        <v>520</v>
      </c>
      <c r="M18" s="21">
        <v>173.33333333333334</v>
      </c>
      <c r="N18" s="22">
        <v>3</v>
      </c>
      <c r="O18" s="23">
        <v>176.33333333333334</v>
      </c>
    </row>
    <row r="19" spans="1:15" x14ac:dyDescent="0.25">
      <c r="A19" s="13" t="s">
        <v>25</v>
      </c>
      <c r="B19" s="14" t="s">
        <v>69</v>
      </c>
      <c r="C19" s="15">
        <v>45528</v>
      </c>
      <c r="D19" s="16" t="s">
        <v>21</v>
      </c>
      <c r="E19" s="17">
        <v>167</v>
      </c>
      <c r="F19" s="17">
        <v>166</v>
      </c>
      <c r="G19" s="17">
        <v>168</v>
      </c>
      <c r="H19" s="17">
        <v>173</v>
      </c>
      <c r="I19" s="17"/>
      <c r="J19" s="17"/>
      <c r="K19" s="20">
        <v>4</v>
      </c>
      <c r="L19" s="20">
        <v>674</v>
      </c>
      <c r="M19" s="21">
        <v>168.5</v>
      </c>
      <c r="N19" s="22">
        <v>2</v>
      </c>
      <c r="O19" s="23">
        <v>170.5</v>
      </c>
    </row>
    <row r="20" spans="1:15" x14ac:dyDescent="0.25">
      <c r="A20" s="13" t="s">
        <v>25</v>
      </c>
      <c r="B20" s="14" t="s">
        <v>69</v>
      </c>
      <c r="C20" s="15">
        <v>45547</v>
      </c>
      <c r="D20" s="16" t="s">
        <v>21</v>
      </c>
      <c r="E20" s="17">
        <v>169</v>
      </c>
      <c r="F20" s="17">
        <v>168</v>
      </c>
      <c r="G20" s="17">
        <v>178</v>
      </c>
      <c r="H20" s="17"/>
      <c r="I20" s="17"/>
      <c r="J20" s="17"/>
      <c r="K20" s="20">
        <v>3</v>
      </c>
      <c r="L20" s="20">
        <v>515</v>
      </c>
      <c r="M20" s="21">
        <v>171.66666666666666</v>
      </c>
      <c r="N20" s="22">
        <v>2</v>
      </c>
      <c r="O20" s="23">
        <v>173.66666666666666</v>
      </c>
    </row>
    <row r="21" spans="1:15" x14ac:dyDescent="0.25">
      <c r="A21" s="13" t="s">
        <v>25</v>
      </c>
      <c r="B21" s="14" t="s">
        <v>69</v>
      </c>
      <c r="C21" s="15">
        <v>45549</v>
      </c>
      <c r="D21" s="16" t="s">
        <v>21</v>
      </c>
      <c r="E21" s="17">
        <v>162</v>
      </c>
      <c r="F21" s="17">
        <v>171</v>
      </c>
      <c r="G21" s="17">
        <v>173</v>
      </c>
      <c r="H21" s="17">
        <v>175</v>
      </c>
      <c r="I21" s="17"/>
      <c r="J21" s="17"/>
      <c r="K21" s="20">
        <v>4</v>
      </c>
      <c r="L21" s="20">
        <v>681</v>
      </c>
      <c r="M21" s="21">
        <v>170.25</v>
      </c>
      <c r="N21" s="22">
        <v>2</v>
      </c>
      <c r="O21" s="23">
        <v>172.25</v>
      </c>
    </row>
    <row r="22" spans="1:15" x14ac:dyDescent="0.25">
      <c r="A22" s="13" t="s">
        <v>25</v>
      </c>
      <c r="B22" s="14" t="s">
        <v>69</v>
      </c>
      <c r="C22" s="15">
        <v>45563</v>
      </c>
      <c r="D22" s="16" t="s">
        <v>21</v>
      </c>
      <c r="E22" s="17">
        <v>177</v>
      </c>
      <c r="F22" s="17">
        <v>168</v>
      </c>
      <c r="G22" s="17">
        <v>179</v>
      </c>
      <c r="H22" s="17">
        <v>168</v>
      </c>
      <c r="I22" s="17"/>
      <c r="J22" s="17"/>
      <c r="K22" s="20">
        <v>4</v>
      </c>
      <c r="L22" s="20">
        <v>692</v>
      </c>
      <c r="M22" s="21">
        <v>173</v>
      </c>
      <c r="N22" s="22">
        <v>2</v>
      </c>
      <c r="O22" s="23">
        <v>175</v>
      </c>
    </row>
    <row r="23" spans="1:15" x14ac:dyDescent="0.25">
      <c r="A23" s="13" t="s">
        <v>25</v>
      </c>
      <c r="B23" s="14" t="s">
        <v>69</v>
      </c>
      <c r="C23" s="15">
        <v>45575</v>
      </c>
      <c r="D23" s="16" t="s">
        <v>21</v>
      </c>
      <c r="E23" s="17">
        <v>174</v>
      </c>
      <c r="F23" s="17">
        <v>175</v>
      </c>
      <c r="G23" s="17">
        <v>165</v>
      </c>
      <c r="H23" s="17"/>
      <c r="I23" s="17"/>
      <c r="J23" s="17"/>
      <c r="K23" s="20">
        <v>3</v>
      </c>
      <c r="L23" s="20">
        <v>514</v>
      </c>
      <c r="M23" s="21">
        <v>171.33333333333334</v>
      </c>
      <c r="N23" s="22">
        <v>3</v>
      </c>
      <c r="O23" s="23">
        <v>174.33333333333334</v>
      </c>
    </row>
    <row r="24" spans="1:15" x14ac:dyDescent="0.25">
      <c r="A24" s="13" t="s">
        <v>25</v>
      </c>
      <c r="B24" s="14" t="s">
        <v>69</v>
      </c>
      <c r="C24" s="15">
        <v>45585</v>
      </c>
      <c r="D24" s="16" t="s">
        <v>21</v>
      </c>
      <c r="E24" s="17">
        <v>165</v>
      </c>
      <c r="F24" s="17">
        <v>175</v>
      </c>
      <c r="G24" s="17">
        <v>162</v>
      </c>
      <c r="H24" s="17">
        <v>176</v>
      </c>
      <c r="I24" s="17">
        <v>178</v>
      </c>
      <c r="J24" s="17">
        <v>176</v>
      </c>
      <c r="K24" s="20">
        <v>6</v>
      </c>
      <c r="L24" s="20">
        <v>1032</v>
      </c>
      <c r="M24" s="21">
        <v>172</v>
      </c>
      <c r="N24" s="22">
        <v>4</v>
      </c>
      <c r="O24" s="23">
        <v>176</v>
      </c>
    </row>
    <row r="25" spans="1:15" x14ac:dyDescent="0.25">
      <c r="A25" s="13" t="s">
        <v>25</v>
      </c>
      <c r="B25" s="14" t="s">
        <v>69</v>
      </c>
      <c r="C25" s="15">
        <v>45605</v>
      </c>
      <c r="D25" s="16" t="s">
        <v>21</v>
      </c>
      <c r="E25" s="17">
        <v>170</v>
      </c>
      <c r="F25" s="17">
        <v>173</v>
      </c>
      <c r="G25" s="17">
        <v>166</v>
      </c>
      <c r="H25" s="17">
        <v>154</v>
      </c>
      <c r="I25" s="17">
        <v>169</v>
      </c>
      <c r="J25" s="17">
        <v>169</v>
      </c>
      <c r="K25" s="20">
        <v>6</v>
      </c>
      <c r="L25" s="20">
        <v>1001</v>
      </c>
      <c r="M25" s="21">
        <v>166.83333333333334</v>
      </c>
      <c r="N25" s="22">
        <v>4</v>
      </c>
      <c r="O25" s="23">
        <v>170.83333333333334</v>
      </c>
    </row>
    <row r="27" spans="1:15" x14ac:dyDescent="0.25">
      <c r="K27" s="8">
        <f>SUM(K2:K26)</f>
        <v>93</v>
      </c>
      <c r="L27" s="8">
        <f>SUM(L2:L26)</f>
        <v>15914.006000000001</v>
      </c>
      <c r="M27" s="7">
        <f>SUM(L27/K27)</f>
        <v>171.11834408602152</v>
      </c>
      <c r="N27" s="8">
        <f>SUM(N2:N26)</f>
        <v>66</v>
      </c>
      <c r="O27" s="12">
        <f>SUM(M27+N27)</f>
        <v>237.11834408602152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EDCE189E-E5E9-4252-AB40-7FC45393A54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486C567-B063-46C5-B446-0882A8871E6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D9A32-6CCF-472C-B4BA-F0C115FF7B00}">
  <sheetPr codeName="Sheet66"/>
  <dimension ref="A1:Q36"/>
  <sheetViews>
    <sheetView workbookViewId="0">
      <selection activeCell="K37" sqref="K3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19</v>
      </c>
    </row>
    <row r="2" spans="1:17" x14ac:dyDescent="0.25">
      <c r="A2" s="13" t="s">
        <v>20</v>
      </c>
      <c r="B2" s="14" t="s">
        <v>23</v>
      </c>
      <c r="C2" s="15">
        <v>45332</v>
      </c>
      <c r="D2" s="16" t="s">
        <v>21</v>
      </c>
      <c r="E2" s="17">
        <v>180</v>
      </c>
      <c r="F2" s="17">
        <v>181</v>
      </c>
      <c r="G2" s="17">
        <v>181</v>
      </c>
      <c r="H2" s="17">
        <v>186</v>
      </c>
      <c r="I2" s="17"/>
      <c r="J2" s="17"/>
      <c r="K2" s="20">
        <v>4</v>
      </c>
      <c r="L2" s="20">
        <v>728</v>
      </c>
      <c r="M2" s="21">
        <v>182</v>
      </c>
      <c r="N2" s="22">
        <v>4</v>
      </c>
      <c r="O2" s="23">
        <v>186</v>
      </c>
    </row>
    <row r="3" spans="1:17" x14ac:dyDescent="0.25">
      <c r="A3" s="13" t="s">
        <v>25</v>
      </c>
      <c r="B3" s="14" t="s">
        <v>23</v>
      </c>
      <c r="C3" s="15">
        <v>45393</v>
      </c>
      <c r="D3" s="16" t="s">
        <v>21</v>
      </c>
      <c r="E3" s="17">
        <v>175.001</v>
      </c>
      <c r="F3" s="17">
        <v>174</v>
      </c>
      <c r="G3" s="17">
        <v>173</v>
      </c>
      <c r="H3" s="17"/>
      <c r="I3" s="17"/>
      <c r="J3" s="17"/>
      <c r="K3" s="20">
        <v>3</v>
      </c>
      <c r="L3" s="20">
        <v>522.00099999999998</v>
      </c>
      <c r="M3" s="21">
        <v>174.00033333333332</v>
      </c>
      <c r="N3" s="22">
        <v>2</v>
      </c>
      <c r="O3" s="23">
        <v>176.00033333333332</v>
      </c>
    </row>
    <row r="4" spans="1:17" x14ac:dyDescent="0.25">
      <c r="A4" s="13" t="s">
        <v>25</v>
      </c>
      <c r="B4" s="14" t="s">
        <v>23</v>
      </c>
      <c r="C4" s="15">
        <v>45395</v>
      </c>
      <c r="D4" s="16" t="s">
        <v>21</v>
      </c>
      <c r="E4" s="17">
        <v>169</v>
      </c>
      <c r="F4" s="17">
        <v>166</v>
      </c>
      <c r="G4" s="17">
        <v>166</v>
      </c>
      <c r="H4" s="17">
        <v>174</v>
      </c>
      <c r="I4" s="17"/>
      <c r="J4" s="17"/>
      <c r="K4" s="20">
        <v>4</v>
      </c>
      <c r="L4" s="20">
        <v>675</v>
      </c>
      <c r="M4" s="21">
        <v>168.75</v>
      </c>
      <c r="N4" s="22">
        <v>2</v>
      </c>
      <c r="O4" s="23">
        <v>170.75</v>
      </c>
    </row>
    <row r="5" spans="1:17" x14ac:dyDescent="0.25">
      <c r="A5" s="13" t="s">
        <v>25</v>
      </c>
      <c r="B5" s="14" t="s">
        <v>23</v>
      </c>
      <c r="C5" s="15">
        <v>45407</v>
      </c>
      <c r="D5" s="16" t="s">
        <v>21</v>
      </c>
      <c r="E5" s="17">
        <v>180</v>
      </c>
      <c r="F5" s="17">
        <v>173</v>
      </c>
      <c r="G5" s="17">
        <v>169</v>
      </c>
      <c r="H5" s="17"/>
      <c r="I5" s="17"/>
      <c r="J5" s="17"/>
      <c r="K5" s="20">
        <v>3</v>
      </c>
      <c r="L5" s="20">
        <v>522</v>
      </c>
      <c r="M5" s="21">
        <v>174</v>
      </c>
      <c r="N5" s="22">
        <v>6</v>
      </c>
      <c r="O5" s="23">
        <v>180</v>
      </c>
    </row>
    <row r="6" spans="1:17" x14ac:dyDescent="0.25">
      <c r="A6" s="13" t="s">
        <v>25</v>
      </c>
      <c r="B6" s="14" t="s">
        <v>23</v>
      </c>
      <c r="C6" s="15">
        <v>45409</v>
      </c>
      <c r="D6" s="16" t="s">
        <v>21</v>
      </c>
      <c r="E6" s="17">
        <v>170</v>
      </c>
      <c r="F6" s="17">
        <v>160.001</v>
      </c>
      <c r="G6" s="17">
        <v>164</v>
      </c>
      <c r="H6" s="17">
        <v>166</v>
      </c>
      <c r="I6" s="17"/>
      <c r="J6" s="17"/>
      <c r="K6" s="20">
        <v>4</v>
      </c>
      <c r="L6" s="20">
        <v>660.00099999999998</v>
      </c>
      <c r="M6" s="21">
        <v>165.00024999999999</v>
      </c>
      <c r="N6" s="22">
        <v>2</v>
      </c>
      <c r="O6" s="23">
        <v>167.00024999999999</v>
      </c>
    </row>
    <row r="7" spans="1:17" x14ac:dyDescent="0.25">
      <c r="A7" s="13" t="s">
        <v>25</v>
      </c>
      <c r="B7" s="14" t="s">
        <v>23</v>
      </c>
      <c r="C7" s="15">
        <v>45419</v>
      </c>
      <c r="D7" s="16" t="s">
        <v>21</v>
      </c>
      <c r="E7" s="17">
        <v>176</v>
      </c>
      <c r="F7" s="17">
        <v>180</v>
      </c>
      <c r="G7" s="17">
        <v>187</v>
      </c>
      <c r="H7" s="17">
        <v>186</v>
      </c>
      <c r="I7" s="17"/>
      <c r="J7" s="17"/>
      <c r="K7" s="20">
        <v>4</v>
      </c>
      <c r="L7" s="20">
        <v>729</v>
      </c>
      <c r="M7" s="21">
        <v>182.25</v>
      </c>
      <c r="N7" s="22">
        <v>9</v>
      </c>
      <c r="O7" s="23">
        <v>191.25</v>
      </c>
    </row>
    <row r="8" spans="1:17" x14ac:dyDescent="0.25">
      <c r="A8" s="13" t="s">
        <v>25</v>
      </c>
      <c r="B8" s="14" t="s">
        <v>23</v>
      </c>
      <c r="C8" s="15">
        <v>45421</v>
      </c>
      <c r="D8" s="16" t="s">
        <v>21</v>
      </c>
      <c r="E8" s="17">
        <v>174</v>
      </c>
      <c r="F8" s="17">
        <v>176</v>
      </c>
      <c r="G8" s="17">
        <v>174</v>
      </c>
      <c r="H8" s="17"/>
      <c r="I8" s="17"/>
      <c r="J8" s="17"/>
      <c r="K8" s="20">
        <v>3</v>
      </c>
      <c r="L8" s="20">
        <v>524</v>
      </c>
      <c r="M8" s="21">
        <v>174.66666666666666</v>
      </c>
      <c r="N8" s="22">
        <v>4</v>
      </c>
      <c r="O8" s="23">
        <v>178.66666666666666</v>
      </c>
    </row>
    <row r="9" spans="1:17" x14ac:dyDescent="0.25">
      <c r="A9" s="13" t="s">
        <v>25</v>
      </c>
      <c r="B9" s="14" t="s">
        <v>23</v>
      </c>
      <c r="C9" s="15">
        <v>45423</v>
      </c>
      <c r="D9" s="16" t="s">
        <v>21</v>
      </c>
      <c r="E9" s="17">
        <v>173</v>
      </c>
      <c r="F9" s="17">
        <v>171</v>
      </c>
      <c r="G9" s="17">
        <v>179</v>
      </c>
      <c r="H9" s="17">
        <v>175.001</v>
      </c>
      <c r="I9" s="17"/>
      <c r="J9" s="17"/>
      <c r="K9" s="20">
        <v>4</v>
      </c>
      <c r="L9" s="20">
        <v>698.00099999999998</v>
      </c>
      <c r="M9" s="21">
        <v>174.50024999999999</v>
      </c>
      <c r="N9" s="22">
        <v>2</v>
      </c>
      <c r="O9" s="23">
        <v>176.50024999999999</v>
      </c>
    </row>
    <row r="10" spans="1:17" x14ac:dyDescent="0.25">
      <c r="A10" s="13" t="s">
        <v>25</v>
      </c>
      <c r="B10" s="14" t="s">
        <v>23</v>
      </c>
      <c r="C10" s="15">
        <v>45435</v>
      </c>
      <c r="D10" s="16" t="s">
        <v>21</v>
      </c>
      <c r="E10" s="17">
        <v>179</v>
      </c>
      <c r="F10" s="17">
        <v>173</v>
      </c>
      <c r="G10" s="17">
        <v>175</v>
      </c>
      <c r="H10" s="17"/>
      <c r="I10" s="17"/>
      <c r="J10" s="17"/>
      <c r="K10" s="20">
        <v>3</v>
      </c>
      <c r="L10" s="20">
        <v>527</v>
      </c>
      <c r="M10" s="21">
        <v>175.66666666666666</v>
      </c>
      <c r="N10" s="22">
        <v>6</v>
      </c>
      <c r="O10" s="23">
        <v>181.66666666666666</v>
      </c>
    </row>
    <row r="11" spans="1:17" x14ac:dyDescent="0.25">
      <c r="A11" s="13" t="s">
        <v>25</v>
      </c>
      <c r="B11" s="14" t="s">
        <v>23</v>
      </c>
      <c r="C11" s="15">
        <v>45437</v>
      </c>
      <c r="D11" s="16" t="s">
        <v>21</v>
      </c>
      <c r="E11" s="17">
        <v>179</v>
      </c>
      <c r="F11" s="17">
        <v>180</v>
      </c>
      <c r="G11" s="17">
        <v>188</v>
      </c>
      <c r="H11" s="17">
        <v>184</v>
      </c>
      <c r="I11" s="17"/>
      <c r="J11" s="17"/>
      <c r="K11" s="20">
        <v>4</v>
      </c>
      <c r="L11" s="20">
        <v>731</v>
      </c>
      <c r="M11" s="21">
        <v>182.75</v>
      </c>
      <c r="N11" s="22">
        <v>6</v>
      </c>
      <c r="O11" s="23">
        <v>188.75</v>
      </c>
    </row>
    <row r="12" spans="1:17" x14ac:dyDescent="0.25">
      <c r="A12" s="13" t="s">
        <v>25</v>
      </c>
      <c r="B12" s="14" t="s">
        <v>23</v>
      </c>
      <c r="C12" s="15">
        <v>45447</v>
      </c>
      <c r="D12" s="16" t="s">
        <v>21</v>
      </c>
      <c r="E12" s="17">
        <v>174</v>
      </c>
      <c r="F12" s="17">
        <v>176</v>
      </c>
      <c r="G12" s="17">
        <v>179</v>
      </c>
      <c r="H12" s="17">
        <v>181</v>
      </c>
      <c r="I12" s="17"/>
      <c r="J12" s="17"/>
      <c r="K12" s="20">
        <v>4</v>
      </c>
      <c r="L12" s="20">
        <v>710</v>
      </c>
      <c r="M12" s="21">
        <v>177.5</v>
      </c>
      <c r="N12" s="22">
        <v>3</v>
      </c>
      <c r="O12" s="23">
        <v>180.5</v>
      </c>
    </row>
    <row r="13" spans="1:17" x14ac:dyDescent="0.25">
      <c r="A13" s="13" t="s">
        <v>20</v>
      </c>
      <c r="B13" s="14" t="s">
        <v>23</v>
      </c>
      <c r="C13" s="15">
        <v>45451</v>
      </c>
      <c r="D13" s="16" t="s">
        <v>21</v>
      </c>
      <c r="E13" s="17">
        <v>173</v>
      </c>
      <c r="F13" s="17">
        <v>169</v>
      </c>
      <c r="G13" s="17">
        <v>160</v>
      </c>
      <c r="H13" s="17">
        <v>168</v>
      </c>
      <c r="I13" s="17"/>
      <c r="J13" s="17"/>
      <c r="K13" s="20">
        <v>4</v>
      </c>
      <c r="L13" s="20">
        <v>670</v>
      </c>
      <c r="M13" s="21">
        <v>167.5</v>
      </c>
      <c r="N13" s="22">
        <v>2</v>
      </c>
      <c r="O13" s="23">
        <v>169.5</v>
      </c>
    </row>
    <row r="14" spans="1:17" x14ac:dyDescent="0.25">
      <c r="A14" s="13" t="s">
        <v>25</v>
      </c>
      <c r="B14" s="14" t="s">
        <v>23</v>
      </c>
      <c r="C14" s="15">
        <v>45456</v>
      </c>
      <c r="D14" s="16" t="s">
        <v>21</v>
      </c>
      <c r="E14" s="17">
        <v>188</v>
      </c>
      <c r="F14" s="17">
        <v>186</v>
      </c>
      <c r="G14" s="17">
        <v>184</v>
      </c>
      <c r="H14" s="17"/>
      <c r="I14" s="17"/>
      <c r="J14" s="17"/>
      <c r="K14" s="20">
        <v>3</v>
      </c>
      <c r="L14" s="20">
        <v>558</v>
      </c>
      <c r="M14" s="21">
        <v>186</v>
      </c>
      <c r="N14" s="22">
        <v>9</v>
      </c>
      <c r="O14" s="23">
        <v>195</v>
      </c>
    </row>
    <row r="15" spans="1:17" x14ac:dyDescent="0.25">
      <c r="A15" s="13" t="s">
        <v>25</v>
      </c>
      <c r="B15" s="14" t="s">
        <v>23</v>
      </c>
      <c r="C15" s="15">
        <v>45465</v>
      </c>
      <c r="D15" s="16" t="s">
        <v>21</v>
      </c>
      <c r="E15" s="17">
        <v>177</v>
      </c>
      <c r="F15" s="17">
        <v>188</v>
      </c>
      <c r="G15" s="17">
        <v>179</v>
      </c>
      <c r="H15" s="17">
        <v>179</v>
      </c>
      <c r="I15" s="17"/>
      <c r="J15" s="17"/>
      <c r="K15" s="20">
        <v>4</v>
      </c>
      <c r="L15" s="20">
        <v>723</v>
      </c>
      <c r="M15" s="21">
        <v>180.75</v>
      </c>
      <c r="N15" s="22">
        <v>6</v>
      </c>
      <c r="O15" s="23">
        <v>186.75</v>
      </c>
    </row>
    <row r="16" spans="1:17" x14ac:dyDescent="0.25">
      <c r="A16" s="13" t="s">
        <v>25</v>
      </c>
      <c r="B16" s="14" t="s">
        <v>23</v>
      </c>
      <c r="C16" s="15">
        <v>45470</v>
      </c>
      <c r="D16" s="16" t="s">
        <v>21</v>
      </c>
      <c r="E16" s="52">
        <v>194</v>
      </c>
      <c r="F16" s="17">
        <v>190</v>
      </c>
      <c r="G16" s="17">
        <v>183</v>
      </c>
      <c r="H16" s="17"/>
      <c r="I16" s="17"/>
      <c r="J16" s="17"/>
      <c r="K16" s="20">
        <v>3</v>
      </c>
      <c r="L16" s="20">
        <v>567</v>
      </c>
      <c r="M16" s="21">
        <v>189</v>
      </c>
      <c r="N16" s="22">
        <v>9</v>
      </c>
      <c r="O16" s="23">
        <v>198</v>
      </c>
    </row>
    <row r="17" spans="1:15" x14ac:dyDescent="0.25">
      <c r="A17" s="13" t="s">
        <v>25</v>
      </c>
      <c r="B17" s="14" t="s">
        <v>23</v>
      </c>
      <c r="C17" s="15">
        <v>45472</v>
      </c>
      <c r="D17" s="16" t="s">
        <v>21</v>
      </c>
      <c r="E17" s="17">
        <v>180</v>
      </c>
      <c r="F17" s="17">
        <v>187</v>
      </c>
      <c r="G17" s="17">
        <v>189</v>
      </c>
      <c r="H17" s="17">
        <v>180</v>
      </c>
      <c r="I17" s="17">
        <v>184</v>
      </c>
      <c r="J17" s="17">
        <v>182</v>
      </c>
      <c r="K17" s="20">
        <v>6</v>
      </c>
      <c r="L17" s="20">
        <v>1102</v>
      </c>
      <c r="M17" s="21">
        <v>183.66666666666666</v>
      </c>
      <c r="N17" s="22">
        <v>26</v>
      </c>
      <c r="O17" s="23">
        <v>209.66666666666666</v>
      </c>
    </row>
    <row r="18" spans="1:15" x14ac:dyDescent="0.25">
      <c r="A18" s="13" t="s">
        <v>25</v>
      </c>
      <c r="B18" s="14" t="s">
        <v>23</v>
      </c>
      <c r="C18" s="15">
        <v>45484</v>
      </c>
      <c r="D18" s="16" t="s">
        <v>21</v>
      </c>
      <c r="E18" s="17">
        <v>174</v>
      </c>
      <c r="F18" s="17">
        <v>185</v>
      </c>
      <c r="G18" s="17">
        <v>188</v>
      </c>
      <c r="H18" s="17"/>
      <c r="I18" s="17"/>
      <c r="J18" s="17"/>
      <c r="K18" s="20">
        <v>3</v>
      </c>
      <c r="L18" s="20">
        <v>547</v>
      </c>
      <c r="M18" s="21">
        <v>182.33333333333334</v>
      </c>
      <c r="N18" s="22">
        <v>9</v>
      </c>
      <c r="O18" s="23">
        <v>191.33333333333334</v>
      </c>
    </row>
    <row r="19" spans="1:15" x14ac:dyDescent="0.25">
      <c r="A19" s="13" t="s">
        <v>25</v>
      </c>
      <c r="B19" s="14" t="s">
        <v>23</v>
      </c>
      <c r="C19" s="15">
        <v>45486</v>
      </c>
      <c r="D19" s="16" t="s">
        <v>21</v>
      </c>
      <c r="E19" s="17">
        <v>174</v>
      </c>
      <c r="F19" s="17">
        <v>183</v>
      </c>
      <c r="G19" s="17">
        <v>180.001</v>
      </c>
      <c r="H19" s="17">
        <v>172</v>
      </c>
      <c r="I19" s="17"/>
      <c r="J19" s="17"/>
      <c r="K19" s="20">
        <v>4</v>
      </c>
      <c r="L19" s="20">
        <v>709.00099999999998</v>
      </c>
      <c r="M19" s="21">
        <v>177.25024999999999</v>
      </c>
      <c r="N19" s="22">
        <v>2</v>
      </c>
      <c r="O19" s="23">
        <v>179.25024999999999</v>
      </c>
    </row>
    <row r="20" spans="1:15" x14ac:dyDescent="0.25">
      <c r="A20" s="13" t="s">
        <v>25</v>
      </c>
      <c r="B20" s="14" t="s">
        <v>23</v>
      </c>
      <c r="C20" s="15">
        <v>45486</v>
      </c>
      <c r="D20" s="16" t="s">
        <v>21</v>
      </c>
      <c r="E20" s="17">
        <v>187</v>
      </c>
      <c r="F20" s="17">
        <v>186</v>
      </c>
      <c r="G20" s="17">
        <v>186</v>
      </c>
      <c r="H20" s="17">
        <v>184</v>
      </c>
      <c r="I20" s="17"/>
      <c r="J20" s="17"/>
      <c r="K20" s="20">
        <v>4</v>
      </c>
      <c r="L20" s="20">
        <v>743</v>
      </c>
      <c r="M20" s="21">
        <v>185.75</v>
      </c>
      <c r="N20" s="22">
        <v>9</v>
      </c>
      <c r="O20" s="23">
        <v>194.75</v>
      </c>
    </row>
    <row r="21" spans="1:15" x14ac:dyDescent="0.25">
      <c r="A21" s="13" t="s">
        <v>25</v>
      </c>
      <c r="B21" s="14" t="s">
        <v>23</v>
      </c>
      <c r="C21" s="15">
        <v>45498</v>
      </c>
      <c r="D21" s="16" t="s">
        <v>21</v>
      </c>
      <c r="E21" s="17">
        <v>177</v>
      </c>
      <c r="F21" s="17">
        <v>191</v>
      </c>
      <c r="G21" s="17">
        <v>181</v>
      </c>
      <c r="H21" s="17"/>
      <c r="I21" s="17"/>
      <c r="J21" s="17"/>
      <c r="K21" s="20">
        <v>3</v>
      </c>
      <c r="L21" s="20">
        <v>549</v>
      </c>
      <c r="M21" s="21">
        <v>183</v>
      </c>
      <c r="N21" s="22">
        <v>6</v>
      </c>
      <c r="O21" s="23">
        <v>189</v>
      </c>
    </row>
    <row r="22" spans="1:15" x14ac:dyDescent="0.25">
      <c r="A22" s="13" t="s">
        <v>25</v>
      </c>
      <c r="B22" s="14" t="s">
        <v>23</v>
      </c>
      <c r="C22" s="15">
        <v>45510</v>
      </c>
      <c r="D22" s="16" t="s">
        <v>21</v>
      </c>
      <c r="E22" s="17">
        <v>179</v>
      </c>
      <c r="F22" s="17">
        <v>185</v>
      </c>
      <c r="G22" s="17">
        <v>181</v>
      </c>
      <c r="H22" s="17">
        <v>182</v>
      </c>
      <c r="I22" s="17"/>
      <c r="J22" s="17"/>
      <c r="K22" s="20">
        <v>4</v>
      </c>
      <c r="L22" s="20">
        <v>727</v>
      </c>
      <c r="M22" s="21">
        <v>181.75</v>
      </c>
      <c r="N22" s="22">
        <v>6</v>
      </c>
      <c r="O22" s="23">
        <v>187.75</v>
      </c>
    </row>
    <row r="23" spans="1:15" x14ac:dyDescent="0.25">
      <c r="A23" s="57" t="s">
        <v>25</v>
      </c>
      <c r="B23" s="43" t="s">
        <v>23</v>
      </c>
      <c r="C23" s="44">
        <v>45512</v>
      </c>
      <c r="D23" s="45" t="s">
        <v>21</v>
      </c>
      <c r="E23" s="46">
        <v>183</v>
      </c>
      <c r="F23" s="46">
        <v>178</v>
      </c>
      <c r="G23" s="46">
        <v>191</v>
      </c>
      <c r="H23" s="46"/>
      <c r="I23" s="46"/>
      <c r="J23" s="46"/>
      <c r="K23" s="47">
        <v>3</v>
      </c>
      <c r="L23" s="47">
        <v>552</v>
      </c>
      <c r="M23" s="48">
        <v>184</v>
      </c>
      <c r="N23" s="49">
        <v>6</v>
      </c>
      <c r="O23" s="50">
        <v>190</v>
      </c>
    </row>
    <row r="24" spans="1:15" x14ac:dyDescent="0.25">
      <c r="A24" s="13" t="s">
        <v>25</v>
      </c>
      <c r="B24" s="14" t="s">
        <v>23</v>
      </c>
      <c r="C24" s="15">
        <v>45514</v>
      </c>
      <c r="D24" s="16" t="s">
        <v>21</v>
      </c>
      <c r="E24" s="17">
        <v>178</v>
      </c>
      <c r="F24" s="17">
        <v>188</v>
      </c>
      <c r="G24" s="17">
        <v>186</v>
      </c>
      <c r="H24" s="17">
        <v>180</v>
      </c>
      <c r="I24" s="17"/>
      <c r="J24" s="17"/>
      <c r="K24" s="20">
        <v>4</v>
      </c>
      <c r="L24" s="20">
        <v>732</v>
      </c>
      <c r="M24" s="21">
        <v>183</v>
      </c>
      <c r="N24" s="22">
        <v>4</v>
      </c>
      <c r="O24" s="23">
        <v>187</v>
      </c>
    </row>
    <row r="25" spans="1:15" x14ac:dyDescent="0.25">
      <c r="A25" s="13" t="s">
        <v>25</v>
      </c>
      <c r="B25" s="14" t="s">
        <v>23</v>
      </c>
      <c r="C25" s="15">
        <v>45526</v>
      </c>
      <c r="D25" s="16" t="s">
        <v>21</v>
      </c>
      <c r="E25" s="17">
        <v>172</v>
      </c>
      <c r="F25" s="17">
        <v>166</v>
      </c>
      <c r="G25" s="17">
        <v>177</v>
      </c>
      <c r="H25" s="17"/>
      <c r="I25" s="17"/>
      <c r="J25" s="17"/>
      <c r="K25" s="20">
        <v>3</v>
      </c>
      <c r="L25" s="20">
        <v>515</v>
      </c>
      <c r="M25" s="21">
        <v>171.66666666666666</v>
      </c>
      <c r="N25" s="22">
        <v>2</v>
      </c>
      <c r="O25" s="23">
        <v>173.66666666666666</v>
      </c>
    </row>
    <row r="26" spans="1:15" x14ac:dyDescent="0.25">
      <c r="A26" s="13" t="s">
        <v>25</v>
      </c>
      <c r="B26" s="14" t="s">
        <v>23</v>
      </c>
      <c r="C26" s="15">
        <v>45528</v>
      </c>
      <c r="D26" s="16" t="s">
        <v>21</v>
      </c>
      <c r="E26" s="17">
        <v>180</v>
      </c>
      <c r="F26" s="17">
        <v>185.001</v>
      </c>
      <c r="G26" s="17">
        <v>177</v>
      </c>
      <c r="H26" s="17">
        <v>179</v>
      </c>
      <c r="I26" s="17"/>
      <c r="J26" s="17"/>
      <c r="K26" s="20">
        <v>4</v>
      </c>
      <c r="L26" s="20">
        <v>721.00099999999998</v>
      </c>
      <c r="M26" s="21">
        <v>180.25024999999999</v>
      </c>
      <c r="N26" s="22">
        <v>5</v>
      </c>
      <c r="O26" s="23">
        <v>185.25024999999999</v>
      </c>
    </row>
    <row r="27" spans="1:15" x14ac:dyDescent="0.25">
      <c r="A27" s="13" t="s">
        <v>25</v>
      </c>
      <c r="B27" s="14" t="s">
        <v>23</v>
      </c>
      <c r="C27" s="15">
        <v>45561</v>
      </c>
      <c r="D27" s="16" t="s">
        <v>21</v>
      </c>
      <c r="E27" s="17">
        <v>192</v>
      </c>
      <c r="F27" s="17">
        <v>180.001</v>
      </c>
      <c r="G27" s="17">
        <v>186</v>
      </c>
      <c r="H27" s="17"/>
      <c r="I27" s="17"/>
      <c r="J27" s="17"/>
      <c r="K27" s="20">
        <v>3</v>
      </c>
      <c r="L27" s="20">
        <v>558.00099999999998</v>
      </c>
      <c r="M27" s="21">
        <v>186.00033333333332</v>
      </c>
      <c r="N27" s="22">
        <v>11</v>
      </c>
      <c r="O27" s="23">
        <v>197.00033333333332</v>
      </c>
    </row>
    <row r="28" spans="1:15" x14ac:dyDescent="0.25">
      <c r="A28" s="13" t="s">
        <v>25</v>
      </c>
      <c r="B28" s="14" t="s">
        <v>23</v>
      </c>
      <c r="C28" s="15">
        <v>45563</v>
      </c>
      <c r="D28" s="16" t="s">
        <v>21</v>
      </c>
      <c r="E28" s="17">
        <v>185</v>
      </c>
      <c r="F28" s="17">
        <v>188</v>
      </c>
      <c r="G28" s="17">
        <v>190</v>
      </c>
      <c r="H28" s="17">
        <v>189</v>
      </c>
      <c r="I28" s="17"/>
      <c r="J28" s="17"/>
      <c r="K28" s="20">
        <v>4</v>
      </c>
      <c r="L28" s="20">
        <v>752</v>
      </c>
      <c r="M28" s="21">
        <v>188</v>
      </c>
      <c r="N28" s="22">
        <v>4</v>
      </c>
      <c r="O28" s="23">
        <v>192</v>
      </c>
    </row>
    <row r="29" spans="1:15" x14ac:dyDescent="0.25">
      <c r="A29" s="13" t="s">
        <v>25</v>
      </c>
      <c r="B29" s="14" t="s">
        <v>23</v>
      </c>
      <c r="C29" s="15">
        <v>45566</v>
      </c>
      <c r="D29" s="16" t="s">
        <v>21</v>
      </c>
      <c r="E29" s="17">
        <v>182</v>
      </c>
      <c r="F29" s="17">
        <v>180</v>
      </c>
      <c r="G29" s="17">
        <v>185</v>
      </c>
      <c r="H29" s="17">
        <v>186</v>
      </c>
      <c r="I29" s="17"/>
      <c r="J29" s="17"/>
      <c r="K29" s="20">
        <v>4</v>
      </c>
      <c r="L29" s="20">
        <v>733</v>
      </c>
      <c r="M29" s="21">
        <v>183.25</v>
      </c>
      <c r="N29" s="22">
        <v>3</v>
      </c>
      <c r="O29" s="23">
        <v>186.25</v>
      </c>
    </row>
    <row r="30" spans="1:15" x14ac:dyDescent="0.25">
      <c r="A30" s="13" t="s">
        <v>25</v>
      </c>
      <c r="B30" s="14" t="s">
        <v>23</v>
      </c>
      <c r="C30" s="15">
        <v>45575</v>
      </c>
      <c r="D30" s="16" t="s">
        <v>21</v>
      </c>
      <c r="E30" s="17">
        <v>183</v>
      </c>
      <c r="F30" s="17">
        <v>177</v>
      </c>
      <c r="G30" s="17">
        <v>180</v>
      </c>
      <c r="H30" s="17"/>
      <c r="I30" s="17"/>
      <c r="J30" s="17"/>
      <c r="K30" s="20">
        <v>3</v>
      </c>
      <c r="L30" s="20">
        <v>540</v>
      </c>
      <c r="M30" s="21">
        <v>180</v>
      </c>
      <c r="N30" s="22">
        <v>9</v>
      </c>
      <c r="O30" s="23">
        <v>189</v>
      </c>
    </row>
    <row r="31" spans="1:15" x14ac:dyDescent="0.25">
      <c r="A31" s="13" t="s">
        <v>25</v>
      </c>
      <c r="B31" s="14" t="s">
        <v>23</v>
      </c>
      <c r="C31" s="15">
        <v>45577</v>
      </c>
      <c r="D31" s="16" t="s">
        <v>21</v>
      </c>
      <c r="E31" s="17">
        <v>171</v>
      </c>
      <c r="F31" s="17">
        <v>173</v>
      </c>
      <c r="G31" s="17">
        <v>183</v>
      </c>
      <c r="H31" s="17">
        <v>179</v>
      </c>
      <c r="I31" s="17"/>
      <c r="J31" s="17"/>
      <c r="K31" s="20">
        <v>4</v>
      </c>
      <c r="L31" s="20">
        <v>706</v>
      </c>
      <c r="M31" s="21">
        <v>176.5</v>
      </c>
      <c r="N31" s="22">
        <v>2</v>
      </c>
      <c r="O31" s="23">
        <v>178.5</v>
      </c>
    </row>
    <row r="32" spans="1:15" x14ac:dyDescent="0.25">
      <c r="A32" s="13" t="s">
        <v>25</v>
      </c>
      <c r="B32" s="14" t="s">
        <v>23</v>
      </c>
      <c r="C32" s="15">
        <v>45585</v>
      </c>
      <c r="D32" s="16" t="s">
        <v>21</v>
      </c>
      <c r="E32" s="17">
        <v>182</v>
      </c>
      <c r="F32" s="17">
        <v>187</v>
      </c>
      <c r="G32" s="17">
        <v>179</v>
      </c>
      <c r="H32" s="17">
        <v>188</v>
      </c>
      <c r="I32" s="17">
        <v>186</v>
      </c>
      <c r="J32" s="17">
        <v>181</v>
      </c>
      <c r="K32" s="20">
        <v>6</v>
      </c>
      <c r="L32" s="20">
        <v>1103</v>
      </c>
      <c r="M32" s="21">
        <v>183.83333333333334</v>
      </c>
      <c r="N32" s="22">
        <v>12</v>
      </c>
      <c r="O32" s="23">
        <v>195.83333333333334</v>
      </c>
    </row>
    <row r="33" spans="1:15" x14ac:dyDescent="0.25">
      <c r="A33" s="13" t="s">
        <v>25</v>
      </c>
      <c r="B33" s="14" t="s">
        <v>23</v>
      </c>
      <c r="C33" s="15">
        <v>45591</v>
      </c>
      <c r="D33" s="16" t="s">
        <v>21</v>
      </c>
      <c r="E33" s="17">
        <v>182</v>
      </c>
      <c r="F33" s="17">
        <v>184</v>
      </c>
      <c r="G33" s="17">
        <v>180</v>
      </c>
      <c r="H33" s="17">
        <v>191</v>
      </c>
      <c r="I33" s="17"/>
      <c r="J33" s="17"/>
      <c r="K33" s="20">
        <v>4</v>
      </c>
      <c r="L33" s="20">
        <v>737</v>
      </c>
      <c r="M33" s="21">
        <v>184.25</v>
      </c>
      <c r="N33" s="22">
        <v>7</v>
      </c>
      <c r="O33" s="23">
        <v>191.25</v>
      </c>
    </row>
    <row r="34" spans="1:15" x14ac:dyDescent="0.25">
      <c r="A34" s="13" t="s">
        <v>25</v>
      </c>
      <c r="B34" s="14" t="s">
        <v>23</v>
      </c>
      <c r="C34" s="15">
        <v>45605</v>
      </c>
      <c r="D34" s="16" t="s">
        <v>21</v>
      </c>
      <c r="E34" s="17">
        <v>186</v>
      </c>
      <c r="F34" s="17">
        <v>183</v>
      </c>
      <c r="G34" s="17">
        <v>181</v>
      </c>
      <c r="H34" s="17">
        <v>182</v>
      </c>
      <c r="I34" s="17">
        <v>181</v>
      </c>
      <c r="J34" s="17">
        <v>188</v>
      </c>
      <c r="K34" s="20">
        <v>6</v>
      </c>
      <c r="L34" s="20">
        <v>1101</v>
      </c>
      <c r="M34" s="21">
        <v>183.5</v>
      </c>
      <c r="N34" s="22">
        <v>20</v>
      </c>
      <c r="O34" s="23">
        <v>203.5</v>
      </c>
    </row>
    <row r="36" spans="1:15" x14ac:dyDescent="0.25">
      <c r="K36" s="8">
        <f>SUM(K2:K35)</f>
        <v>126</v>
      </c>
      <c r="L36" s="8">
        <f>SUM(L2:L35)</f>
        <v>22671.006000000001</v>
      </c>
      <c r="M36" s="7">
        <f>SUM(L36/K36)</f>
        <v>179.92861904761907</v>
      </c>
      <c r="N36" s="8">
        <f>SUM(N2:N35)</f>
        <v>215</v>
      </c>
      <c r="O36" s="12">
        <f>SUM(M36+N36)</f>
        <v>394.92861904761907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C2 C3:C4" name="Range1_2_6_1"/>
    <protectedRange algorithmName="SHA-512" hashValue="ON39YdpmFHfN9f47KpiRvqrKx0V9+erV1CNkpWzYhW/Qyc6aT8rEyCrvauWSYGZK2ia3o7vd3akF07acHAFpOA==" saltValue="yVW9XmDwTqEnmpSGai0KYg==" spinCount="100000" sqref="B9:C9 E9:J9" name="Range1_7"/>
    <protectedRange algorithmName="SHA-512" hashValue="ON39YdpmFHfN9f47KpiRvqrKx0V9+erV1CNkpWzYhW/Qyc6aT8rEyCrvauWSYGZK2ia3o7vd3akF07acHAFpOA==" saltValue="yVW9XmDwTqEnmpSGai0KYg==" spinCount="100000" sqref="D9" name="Range1_1_5"/>
  </protectedRanges>
  <hyperlinks>
    <hyperlink ref="Q1" location="'National Rankings'!A1" display="Back to Ranking" xr:uid="{1550D337-4017-4DE9-9AE2-F9B16EECB33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968B07D-7CB4-492F-A8C2-046692A1A23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A8EFA-1044-4088-8CA8-47E0C3DDDEC6}">
  <dimension ref="A1:Q13"/>
  <sheetViews>
    <sheetView workbookViewId="0">
      <selection activeCell="K14" sqref="K14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19</v>
      </c>
    </row>
    <row r="2" spans="1:17" x14ac:dyDescent="0.25">
      <c r="A2" s="13" t="s">
        <v>25</v>
      </c>
      <c r="B2" s="14" t="s">
        <v>45</v>
      </c>
      <c r="C2" s="15">
        <v>45361</v>
      </c>
      <c r="D2" s="16" t="s">
        <v>48</v>
      </c>
      <c r="E2" s="17">
        <v>181</v>
      </c>
      <c r="F2" s="17">
        <v>187</v>
      </c>
      <c r="G2" s="17">
        <v>183</v>
      </c>
      <c r="H2" s="17">
        <v>187</v>
      </c>
      <c r="I2" s="17"/>
      <c r="J2" s="17"/>
      <c r="K2" s="20">
        <v>4</v>
      </c>
      <c r="L2" s="20">
        <v>738</v>
      </c>
      <c r="M2" s="21">
        <v>184.5</v>
      </c>
      <c r="N2" s="22">
        <v>13</v>
      </c>
      <c r="O2" s="23">
        <v>197.5</v>
      </c>
    </row>
    <row r="3" spans="1:17" x14ac:dyDescent="0.25">
      <c r="A3" s="13" t="s">
        <v>25</v>
      </c>
      <c r="B3" s="14" t="s">
        <v>45</v>
      </c>
      <c r="C3" s="15">
        <v>45375</v>
      </c>
      <c r="D3" s="16" t="s">
        <v>48</v>
      </c>
      <c r="E3" s="17">
        <v>178</v>
      </c>
      <c r="F3" s="17">
        <v>169</v>
      </c>
      <c r="G3" s="17">
        <v>170</v>
      </c>
      <c r="H3" s="17">
        <v>167</v>
      </c>
      <c r="I3" s="17"/>
      <c r="J3" s="17"/>
      <c r="K3" s="20">
        <v>4</v>
      </c>
      <c r="L3" s="20">
        <v>684</v>
      </c>
      <c r="M3" s="21">
        <v>171</v>
      </c>
      <c r="N3" s="22">
        <v>2</v>
      </c>
      <c r="O3" s="23">
        <v>173</v>
      </c>
    </row>
    <row r="4" spans="1:17" x14ac:dyDescent="0.25">
      <c r="A4" s="13" t="s">
        <v>25</v>
      </c>
      <c r="B4" s="14" t="s">
        <v>45</v>
      </c>
      <c r="C4" s="15">
        <v>45410</v>
      </c>
      <c r="D4" s="16" t="s">
        <v>48</v>
      </c>
      <c r="E4" s="17">
        <v>187</v>
      </c>
      <c r="F4" s="17">
        <v>183</v>
      </c>
      <c r="G4" s="17">
        <v>179</v>
      </c>
      <c r="H4" s="17">
        <v>182</v>
      </c>
      <c r="I4" s="17">
        <v>185</v>
      </c>
      <c r="J4" s="17">
        <v>181</v>
      </c>
      <c r="K4" s="20">
        <v>6</v>
      </c>
      <c r="L4" s="20">
        <v>1097</v>
      </c>
      <c r="M4" s="21">
        <v>182.83333333333334</v>
      </c>
      <c r="N4" s="22">
        <v>26</v>
      </c>
      <c r="O4" s="23">
        <v>208.83333333333334</v>
      </c>
    </row>
    <row r="5" spans="1:17" x14ac:dyDescent="0.25">
      <c r="A5" s="13" t="s">
        <v>25</v>
      </c>
      <c r="B5" s="14" t="s">
        <v>45</v>
      </c>
      <c r="C5" s="15">
        <v>45438</v>
      </c>
      <c r="D5" s="16" t="s">
        <v>48</v>
      </c>
      <c r="E5" s="17">
        <v>186</v>
      </c>
      <c r="F5" s="17">
        <v>181.001</v>
      </c>
      <c r="G5" s="17">
        <v>179</v>
      </c>
      <c r="H5" s="17">
        <v>176</v>
      </c>
      <c r="I5" s="17"/>
      <c r="J5" s="17"/>
      <c r="K5" s="20">
        <v>4</v>
      </c>
      <c r="L5" s="20">
        <v>722.00099999999998</v>
      </c>
      <c r="M5" s="21">
        <v>180.50024999999999</v>
      </c>
      <c r="N5" s="22">
        <v>4</v>
      </c>
      <c r="O5" s="23">
        <v>184.50024999999999</v>
      </c>
    </row>
    <row r="6" spans="1:17" x14ac:dyDescent="0.25">
      <c r="A6" s="13" t="s">
        <v>25</v>
      </c>
      <c r="B6" s="14" t="s">
        <v>45</v>
      </c>
      <c r="C6" s="15">
        <v>45466</v>
      </c>
      <c r="D6" s="16" t="s">
        <v>48</v>
      </c>
      <c r="E6" s="17">
        <v>178</v>
      </c>
      <c r="F6" s="17">
        <v>184</v>
      </c>
      <c r="G6" s="17">
        <v>180</v>
      </c>
      <c r="H6" s="17">
        <v>178</v>
      </c>
      <c r="I6" s="17"/>
      <c r="J6" s="17"/>
      <c r="K6" s="20">
        <v>4</v>
      </c>
      <c r="L6" s="20">
        <v>720</v>
      </c>
      <c r="M6" s="21">
        <v>180</v>
      </c>
      <c r="N6" s="22">
        <v>7</v>
      </c>
      <c r="O6" s="23">
        <v>187</v>
      </c>
    </row>
    <row r="7" spans="1:17" x14ac:dyDescent="0.25">
      <c r="A7" s="13" t="s">
        <v>25</v>
      </c>
      <c r="B7" s="14" t="s">
        <v>45</v>
      </c>
      <c r="C7" s="15">
        <v>45487</v>
      </c>
      <c r="D7" s="16" t="s">
        <v>48</v>
      </c>
      <c r="E7" s="17">
        <v>180</v>
      </c>
      <c r="F7" s="17">
        <v>180</v>
      </c>
      <c r="G7" s="17">
        <v>182</v>
      </c>
      <c r="H7" s="17">
        <v>173</v>
      </c>
      <c r="I7" s="17"/>
      <c r="J7" s="17"/>
      <c r="K7" s="20">
        <v>4</v>
      </c>
      <c r="L7" s="20">
        <v>715</v>
      </c>
      <c r="M7" s="21">
        <v>178.75</v>
      </c>
      <c r="N7" s="22">
        <v>5</v>
      </c>
      <c r="O7" s="23">
        <v>183.75</v>
      </c>
    </row>
    <row r="8" spans="1:17" x14ac:dyDescent="0.25">
      <c r="A8" s="13" t="s">
        <v>25</v>
      </c>
      <c r="B8" s="14" t="s">
        <v>45</v>
      </c>
      <c r="C8" s="15">
        <v>45515</v>
      </c>
      <c r="D8" s="16" t="s">
        <v>48</v>
      </c>
      <c r="E8" s="17">
        <v>178</v>
      </c>
      <c r="F8" s="17">
        <v>172</v>
      </c>
      <c r="G8" s="17">
        <v>186</v>
      </c>
      <c r="H8" s="17">
        <v>185</v>
      </c>
      <c r="I8" s="17"/>
      <c r="J8" s="17"/>
      <c r="K8" s="20">
        <v>4</v>
      </c>
      <c r="L8" s="20">
        <v>721</v>
      </c>
      <c r="M8" s="21">
        <v>180.25</v>
      </c>
      <c r="N8" s="22">
        <v>11</v>
      </c>
      <c r="O8" s="23">
        <v>191.25</v>
      </c>
    </row>
    <row r="9" spans="1:17" x14ac:dyDescent="0.25">
      <c r="A9" s="13" t="s">
        <v>25</v>
      </c>
      <c r="B9" s="14" t="s">
        <v>45</v>
      </c>
      <c r="C9" s="15">
        <v>45529</v>
      </c>
      <c r="D9" s="16" t="s">
        <v>48</v>
      </c>
      <c r="E9" s="17">
        <v>179.001</v>
      </c>
      <c r="F9" s="17">
        <v>181.001</v>
      </c>
      <c r="G9" s="17">
        <v>180</v>
      </c>
      <c r="H9" s="17">
        <v>181</v>
      </c>
      <c r="I9" s="17"/>
      <c r="J9" s="17"/>
      <c r="K9" s="20">
        <v>4</v>
      </c>
      <c r="L9" s="20">
        <v>721.00199999999995</v>
      </c>
      <c r="M9" s="21">
        <v>180.25049999999999</v>
      </c>
      <c r="N9" s="22">
        <v>5</v>
      </c>
      <c r="O9" s="23">
        <v>185.25049999999999</v>
      </c>
    </row>
    <row r="10" spans="1:17" x14ac:dyDescent="0.25">
      <c r="A10" s="13" t="s">
        <v>25</v>
      </c>
      <c r="B10" s="14" t="s">
        <v>45</v>
      </c>
      <c r="C10" s="15">
        <v>45564</v>
      </c>
      <c r="D10" s="16" t="s">
        <v>48</v>
      </c>
      <c r="E10" s="17">
        <v>180</v>
      </c>
      <c r="F10" s="17">
        <v>180</v>
      </c>
      <c r="G10" s="17">
        <v>185</v>
      </c>
      <c r="H10" s="17">
        <v>184</v>
      </c>
      <c r="I10" s="17"/>
      <c r="J10" s="17"/>
      <c r="K10" s="20">
        <v>4</v>
      </c>
      <c r="L10" s="20">
        <v>729</v>
      </c>
      <c r="M10" s="21">
        <v>182.25</v>
      </c>
      <c r="N10" s="22">
        <v>9</v>
      </c>
      <c r="O10" s="23">
        <v>191.25</v>
      </c>
    </row>
    <row r="11" spans="1:17" x14ac:dyDescent="0.25">
      <c r="A11" s="13" t="s">
        <v>25</v>
      </c>
      <c r="B11" s="14" t="s">
        <v>45</v>
      </c>
      <c r="C11" s="15">
        <v>45578</v>
      </c>
      <c r="D11" s="16" t="s">
        <v>48</v>
      </c>
      <c r="E11" s="17">
        <v>176</v>
      </c>
      <c r="F11" s="17">
        <v>184</v>
      </c>
      <c r="G11" s="17">
        <v>182</v>
      </c>
      <c r="H11" s="17">
        <v>180</v>
      </c>
      <c r="I11" s="17">
        <v>179</v>
      </c>
      <c r="J11" s="17">
        <v>183</v>
      </c>
      <c r="K11" s="20">
        <v>6</v>
      </c>
      <c r="L11" s="20">
        <v>1084</v>
      </c>
      <c r="M11" s="21">
        <v>180.66666666666666</v>
      </c>
      <c r="N11" s="22">
        <v>6</v>
      </c>
      <c r="O11" s="23">
        <v>186.66666666666666</v>
      </c>
    </row>
    <row r="13" spans="1:17" x14ac:dyDescent="0.25">
      <c r="K13" s="8">
        <f>SUM(K2:K12)</f>
        <v>44</v>
      </c>
      <c r="L13" s="8">
        <f>SUM(L2:L12)</f>
        <v>7931.0030000000006</v>
      </c>
      <c r="M13" s="7">
        <f>SUM(L13/K13)</f>
        <v>180.25006818181819</v>
      </c>
      <c r="N13" s="8">
        <f>SUM(N2:N12)</f>
        <v>88</v>
      </c>
      <c r="O13" s="12">
        <f>SUM(M13+N13)</f>
        <v>268.25006818181816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E2:J2" name="Range1_1"/>
  </protectedRanges>
  <hyperlinks>
    <hyperlink ref="Q1" location="'National Rankings'!A1" display="Back to Ranking" xr:uid="{04ED4EA5-36DD-4311-B84A-0D9EB891165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0FCC754-FA6D-45D3-BE55-34EBD285732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43321-5713-4A48-AAB5-B54069C29B0F}">
  <dimension ref="A1:Q1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19</v>
      </c>
    </row>
    <row r="2" spans="1:17" x14ac:dyDescent="0.25">
      <c r="A2" s="13" t="s">
        <v>25</v>
      </c>
      <c r="B2" s="14" t="s">
        <v>70</v>
      </c>
      <c r="C2" s="15">
        <v>45388</v>
      </c>
      <c r="D2" s="16" t="s">
        <v>43</v>
      </c>
      <c r="E2" s="17">
        <v>179</v>
      </c>
      <c r="F2" s="17">
        <v>181</v>
      </c>
      <c r="G2" s="17">
        <v>191</v>
      </c>
      <c r="H2" s="17">
        <v>190</v>
      </c>
      <c r="I2" s="17">
        <v>190</v>
      </c>
      <c r="J2" s="17">
        <v>186</v>
      </c>
      <c r="K2" s="20">
        <v>6</v>
      </c>
      <c r="L2" s="20">
        <v>1117</v>
      </c>
      <c r="M2" s="21">
        <v>186.16666666666666</v>
      </c>
      <c r="N2" s="22">
        <v>16</v>
      </c>
      <c r="O2" s="23">
        <v>202.16666666666666</v>
      </c>
    </row>
    <row r="3" spans="1:17" x14ac:dyDescent="0.25">
      <c r="A3" s="13" t="s">
        <v>25</v>
      </c>
      <c r="B3" s="14" t="s">
        <v>70</v>
      </c>
      <c r="C3" s="15">
        <v>45050</v>
      </c>
      <c r="D3" s="16" t="s">
        <v>43</v>
      </c>
      <c r="E3" s="17">
        <v>190</v>
      </c>
      <c r="F3" s="17">
        <v>187</v>
      </c>
      <c r="G3" s="17">
        <v>188</v>
      </c>
      <c r="H3" s="17">
        <v>189</v>
      </c>
      <c r="I3" s="17"/>
      <c r="J3" s="17"/>
      <c r="K3" s="20">
        <v>4</v>
      </c>
      <c r="L3" s="20">
        <v>754</v>
      </c>
      <c r="M3" s="21">
        <v>188.5</v>
      </c>
      <c r="N3" s="22">
        <v>9</v>
      </c>
      <c r="O3" s="23">
        <v>197.5</v>
      </c>
    </row>
    <row r="4" spans="1:17" x14ac:dyDescent="0.25">
      <c r="A4" s="13" t="s">
        <v>25</v>
      </c>
      <c r="B4" s="14" t="s">
        <v>70</v>
      </c>
      <c r="C4" s="15">
        <v>45423</v>
      </c>
      <c r="D4" s="16" t="s">
        <v>82</v>
      </c>
      <c r="E4" s="17">
        <v>183</v>
      </c>
      <c r="F4" s="17">
        <v>187</v>
      </c>
      <c r="G4" s="17">
        <v>186</v>
      </c>
      <c r="H4" s="17">
        <v>189</v>
      </c>
      <c r="I4" s="17"/>
      <c r="J4" s="17"/>
      <c r="K4" s="20">
        <v>4</v>
      </c>
      <c r="L4" s="20">
        <v>745</v>
      </c>
      <c r="M4" s="21">
        <v>186.25</v>
      </c>
      <c r="N4" s="22">
        <v>11</v>
      </c>
      <c r="O4" s="23">
        <v>197.25</v>
      </c>
    </row>
    <row r="5" spans="1:17" x14ac:dyDescent="0.25">
      <c r="A5" s="13" t="s">
        <v>20</v>
      </c>
      <c r="B5" s="14" t="s">
        <v>70</v>
      </c>
      <c r="C5" s="15">
        <v>45486</v>
      </c>
      <c r="D5" s="16" t="s">
        <v>82</v>
      </c>
      <c r="E5" s="17">
        <v>184</v>
      </c>
      <c r="F5" s="17">
        <v>183</v>
      </c>
      <c r="G5" s="17">
        <v>185</v>
      </c>
      <c r="H5" s="17">
        <v>191</v>
      </c>
      <c r="I5" s="17"/>
      <c r="J5" s="17"/>
      <c r="K5" s="20">
        <v>4</v>
      </c>
      <c r="L5" s="20">
        <v>743</v>
      </c>
      <c r="M5" s="21">
        <v>185.75</v>
      </c>
      <c r="N5" s="22">
        <v>5</v>
      </c>
      <c r="O5" s="23">
        <v>190.75</v>
      </c>
    </row>
    <row r="6" spans="1:17" x14ac:dyDescent="0.25">
      <c r="A6" s="13" t="s">
        <v>25</v>
      </c>
      <c r="B6" s="14" t="s">
        <v>70</v>
      </c>
      <c r="C6" s="15" t="s">
        <v>101</v>
      </c>
      <c r="D6" s="16" t="s">
        <v>90</v>
      </c>
      <c r="E6" s="17">
        <v>189</v>
      </c>
      <c r="F6" s="17">
        <v>189</v>
      </c>
      <c r="G6" s="17"/>
      <c r="H6" s="17"/>
      <c r="I6" s="17"/>
      <c r="J6" s="17"/>
      <c r="K6" s="20">
        <v>2</v>
      </c>
      <c r="L6" s="20">
        <v>378</v>
      </c>
      <c r="M6" s="21">
        <v>189</v>
      </c>
      <c r="N6" s="22">
        <v>4</v>
      </c>
      <c r="O6" s="23">
        <v>193</v>
      </c>
    </row>
    <row r="7" spans="1:17" x14ac:dyDescent="0.25">
      <c r="A7" s="13" t="s">
        <v>25</v>
      </c>
      <c r="B7" s="14" t="s">
        <v>70</v>
      </c>
      <c r="C7" s="15">
        <v>45506</v>
      </c>
      <c r="D7" s="16" t="s">
        <v>90</v>
      </c>
      <c r="E7" s="17">
        <v>189</v>
      </c>
      <c r="F7" s="17">
        <v>184</v>
      </c>
      <c r="G7" s="17"/>
      <c r="H7" s="17"/>
      <c r="I7" s="17"/>
      <c r="J7" s="17"/>
      <c r="K7" s="20">
        <v>2</v>
      </c>
      <c r="L7" s="20">
        <v>373</v>
      </c>
      <c r="M7" s="21">
        <v>186.5</v>
      </c>
      <c r="N7" s="22">
        <v>4</v>
      </c>
      <c r="O7" s="23">
        <v>190.5</v>
      </c>
    </row>
    <row r="8" spans="1:17" x14ac:dyDescent="0.25">
      <c r="A8" s="13" t="s">
        <v>25</v>
      </c>
      <c r="B8" s="14" t="s">
        <v>70</v>
      </c>
      <c r="C8" s="15">
        <v>45528</v>
      </c>
      <c r="D8" s="16" t="s">
        <v>90</v>
      </c>
      <c r="E8" s="17">
        <v>189</v>
      </c>
      <c r="F8" s="17">
        <v>187</v>
      </c>
      <c r="G8" s="17">
        <v>189</v>
      </c>
      <c r="H8" s="17">
        <v>187</v>
      </c>
      <c r="I8" s="17"/>
      <c r="J8" s="17"/>
      <c r="K8" s="20">
        <v>4</v>
      </c>
      <c r="L8" s="20">
        <v>752</v>
      </c>
      <c r="M8" s="21">
        <v>188</v>
      </c>
      <c r="N8" s="22">
        <v>4</v>
      </c>
      <c r="O8" s="23">
        <v>192</v>
      </c>
    </row>
    <row r="9" spans="1:17" x14ac:dyDescent="0.25">
      <c r="A9" s="13" t="s">
        <v>25</v>
      </c>
      <c r="B9" s="14" t="s">
        <v>70</v>
      </c>
      <c r="C9" s="15">
        <v>45535</v>
      </c>
      <c r="D9" s="16" t="s">
        <v>67</v>
      </c>
      <c r="E9" s="17">
        <v>182</v>
      </c>
      <c r="F9" s="58">
        <v>186</v>
      </c>
      <c r="G9" s="17">
        <v>186</v>
      </c>
      <c r="H9" s="17">
        <v>185</v>
      </c>
      <c r="I9" s="52">
        <v>193</v>
      </c>
      <c r="J9" s="17">
        <v>192</v>
      </c>
      <c r="K9" s="20">
        <v>6</v>
      </c>
      <c r="L9" s="20">
        <v>1124</v>
      </c>
      <c r="M9" s="21">
        <v>187.33333333333334</v>
      </c>
      <c r="N9" s="22">
        <v>8</v>
      </c>
      <c r="O9" s="23">
        <v>195.33333333333334</v>
      </c>
    </row>
    <row r="10" spans="1:17" x14ac:dyDescent="0.25">
      <c r="A10" s="13" t="s">
        <v>25</v>
      </c>
      <c r="B10" s="14" t="s">
        <v>70</v>
      </c>
      <c r="C10" s="15">
        <v>45548</v>
      </c>
      <c r="D10" s="16" t="s">
        <v>90</v>
      </c>
      <c r="E10" s="17">
        <v>187</v>
      </c>
      <c r="F10" s="17">
        <v>192</v>
      </c>
      <c r="G10" s="17">
        <v>190</v>
      </c>
      <c r="H10" s="17">
        <v>187</v>
      </c>
      <c r="I10" s="17"/>
      <c r="J10" s="17"/>
      <c r="K10" s="20">
        <v>4</v>
      </c>
      <c r="L10" s="20">
        <v>756</v>
      </c>
      <c r="M10" s="21">
        <v>189</v>
      </c>
      <c r="N10" s="22">
        <v>3</v>
      </c>
      <c r="O10" s="23">
        <v>192</v>
      </c>
    </row>
    <row r="11" spans="1:17" x14ac:dyDescent="0.25">
      <c r="A11" s="13" t="s">
        <v>25</v>
      </c>
      <c r="B11" s="14" t="s">
        <v>70</v>
      </c>
      <c r="C11" s="15">
        <v>45549</v>
      </c>
      <c r="D11" s="16" t="s">
        <v>82</v>
      </c>
      <c r="E11" s="17">
        <v>191</v>
      </c>
      <c r="F11" s="17">
        <v>189</v>
      </c>
      <c r="G11" s="17">
        <v>191</v>
      </c>
      <c r="H11" s="17">
        <v>190</v>
      </c>
      <c r="I11" s="17">
        <v>183</v>
      </c>
      <c r="J11" s="52">
        <v>196</v>
      </c>
      <c r="K11" s="20">
        <v>6</v>
      </c>
      <c r="L11" s="20">
        <v>1140</v>
      </c>
      <c r="M11" s="21">
        <v>190</v>
      </c>
      <c r="N11" s="22">
        <v>12</v>
      </c>
      <c r="O11" s="23">
        <v>202</v>
      </c>
    </row>
    <row r="12" spans="1:17" x14ac:dyDescent="0.25">
      <c r="A12" s="13" t="s">
        <v>25</v>
      </c>
      <c r="B12" s="14" t="s">
        <v>70</v>
      </c>
      <c r="C12" s="15">
        <v>45598</v>
      </c>
      <c r="D12" s="16" t="s">
        <v>43</v>
      </c>
      <c r="E12" s="17">
        <v>183</v>
      </c>
      <c r="F12" s="17">
        <v>178</v>
      </c>
      <c r="G12" s="17">
        <v>181</v>
      </c>
      <c r="H12" s="17">
        <v>184</v>
      </c>
      <c r="I12" s="17">
        <v>186</v>
      </c>
      <c r="J12" s="17">
        <v>183</v>
      </c>
      <c r="K12" s="20">
        <v>6</v>
      </c>
      <c r="L12" s="20">
        <v>1095</v>
      </c>
      <c r="M12" s="21">
        <v>182.5</v>
      </c>
      <c r="N12" s="22">
        <v>8</v>
      </c>
      <c r="O12" s="23">
        <v>190.5</v>
      </c>
    </row>
    <row r="14" spans="1:17" x14ac:dyDescent="0.25">
      <c r="K14" s="8">
        <f>SUM(K2:K13)</f>
        <v>48</v>
      </c>
      <c r="L14" s="8">
        <f>SUM(L2:L13)</f>
        <v>8977</v>
      </c>
      <c r="M14" s="7">
        <f>SUM(L14/K14)</f>
        <v>187.02083333333334</v>
      </c>
      <c r="N14" s="8">
        <f>SUM(N2:N13)</f>
        <v>84</v>
      </c>
      <c r="O14" s="12">
        <f>SUM(M14+N14)</f>
        <v>271.02083333333337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C3 F3:J3" name="Range1_9"/>
    <protectedRange sqref="D3" name="Range1_1_4"/>
    <protectedRange sqref="B3" name="Range1_8_1"/>
    <protectedRange sqref="E3" name="Range1_9_1"/>
    <protectedRange algorithmName="SHA-512" hashValue="ON39YdpmFHfN9f47KpiRvqrKx0V9+erV1CNkpWzYhW/Qyc6aT8rEyCrvauWSYGZK2ia3o7vd3akF07acHAFpOA==" saltValue="yVW9XmDwTqEnmpSGai0KYg==" spinCount="100000" sqref="B9:C9 E9 G9:J9 G10:J11 E10:E11 B10:C11" name="Range1_6"/>
    <protectedRange algorithmName="SHA-512" hashValue="ON39YdpmFHfN9f47KpiRvqrKx0V9+erV1CNkpWzYhW/Qyc6aT8rEyCrvauWSYGZK2ia3o7vd3akF07acHAFpOA==" saltValue="yVW9XmDwTqEnmpSGai0KYg==" spinCount="100000" sqref="D9 D10:D11" name="Range1_1_4_1"/>
  </protectedRanges>
  <hyperlinks>
    <hyperlink ref="Q1" location="'National Rankings'!A1" display="Back to Ranking" xr:uid="{7316419A-7F88-4DC4-8D02-DE17DB2D34E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21DEC09-FBC6-4E61-82CE-13E002B7338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BCAFB-F194-4DC2-BE0A-E58F63167C98}">
  <dimension ref="A1:Q10"/>
  <sheetViews>
    <sheetView workbookViewId="0">
      <selection activeCell="K11" sqref="K1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19</v>
      </c>
    </row>
    <row r="2" spans="1:17" x14ac:dyDescent="0.25">
      <c r="A2" s="13" t="s">
        <v>25</v>
      </c>
      <c r="B2" s="14" t="s">
        <v>87</v>
      </c>
      <c r="C2" s="15">
        <v>45430</v>
      </c>
      <c r="D2" s="16" t="s">
        <v>89</v>
      </c>
      <c r="E2" s="17">
        <v>184</v>
      </c>
      <c r="F2" s="17">
        <v>181</v>
      </c>
      <c r="G2" s="17">
        <v>189</v>
      </c>
      <c r="H2" s="17">
        <v>181</v>
      </c>
      <c r="I2" s="17"/>
      <c r="J2" s="17"/>
      <c r="K2" s="20">
        <v>4</v>
      </c>
      <c r="L2" s="20">
        <v>735</v>
      </c>
      <c r="M2" s="21">
        <v>183.75</v>
      </c>
      <c r="N2" s="22">
        <v>6</v>
      </c>
      <c r="O2" s="23">
        <v>189.75</v>
      </c>
    </row>
    <row r="3" spans="1:17" x14ac:dyDescent="0.25">
      <c r="A3" s="13" t="s">
        <v>25</v>
      </c>
      <c r="B3" s="14" t="s">
        <v>87</v>
      </c>
      <c r="C3" s="15">
        <v>45437</v>
      </c>
      <c r="D3" s="16" t="s">
        <v>92</v>
      </c>
      <c r="E3" s="17">
        <v>187</v>
      </c>
      <c r="F3" s="17">
        <v>181</v>
      </c>
      <c r="G3" s="17">
        <v>183</v>
      </c>
      <c r="H3" s="17">
        <v>181</v>
      </c>
      <c r="I3" s="17"/>
      <c r="J3" s="17"/>
      <c r="K3" s="20">
        <v>4</v>
      </c>
      <c r="L3" s="20">
        <v>732</v>
      </c>
      <c r="M3" s="21">
        <v>183</v>
      </c>
      <c r="N3" s="22">
        <v>6</v>
      </c>
      <c r="O3" s="23">
        <v>189</v>
      </c>
    </row>
    <row r="4" spans="1:17" x14ac:dyDescent="0.25">
      <c r="A4" s="13" t="s">
        <v>25</v>
      </c>
      <c r="B4" s="14" t="s">
        <v>87</v>
      </c>
      <c r="C4" s="15">
        <v>45486</v>
      </c>
      <c r="D4" s="16" t="s">
        <v>92</v>
      </c>
      <c r="E4" s="17">
        <v>187</v>
      </c>
      <c r="F4" s="17">
        <v>190</v>
      </c>
      <c r="G4" s="17">
        <v>183</v>
      </c>
      <c r="H4" s="17">
        <v>184</v>
      </c>
      <c r="I4" s="17"/>
      <c r="J4" s="17"/>
      <c r="K4" s="20">
        <v>4</v>
      </c>
      <c r="L4" s="20">
        <v>744</v>
      </c>
      <c r="M4" s="21">
        <v>186</v>
      </c>
      <c r="N4" s="22">
        <v>6</v>
      </c>
      <c r="O4" s="23">
        <v>192</v>
      </c>
    </row>
    <row r="5" spans="1:17" x14ac:dyDescent="0.25">
      <c r="A5" s="13" t="s">
        <v>25</v>
      </c>
      <c r="B5" s="14" t="s">
        <v>87</v>
      </c>
      <c r="C5" s="15">
        <v>45493</v>
      </c>
      <c r="D5" s="16" t="s">
        <v>89</v>
      </c>
      <c r="E5" s="17">
        <v>188</v>
      </c>
      <c r="F5" s="17">
        <v>191</v>
      </c>
      <c r="G5" s="17">
        <v>187</v>
      </c>
      <c r="H5" s="17">
        <v>188</v>
      </c>
      <c r="I5" s="17"/>
      <c r="J5" s="17"/>
      <c r="K5" s="20">
        <v>4</v>
      </c>
      <c r="L5" s="20">
        <v>754</v>
      </c>
      <c r="M5" s="21">
        <v>188.5</v>
      </c>
      <c r="N5" s="22">
        <v>6</v>
      </c>
      <c r="O5" s="23">
        <v>194.5</v>
      </c>
    </row>
    <row r="6" spans="1:17" x14ac:dyDescent="0.25">
      <c r="A6" s="13" t="s">
        <v>25</v>
      </c>
      <c r="B6" s="14" t="s">
        <v>87</v>
      </c>
      <c r="C6" s="15">
        <v>45521</v>
      </c>
      <c r="D6" s="16" t="s">
        <v>89</v>
      </c>
      <c r="E6" s="17">
        <v>184</v>
      </c>
      <c r="F6" s="17">
        <v>188</v>
      </c>
      <c r="G6" s="17">
        <v>182</v>
      </c>
      <c r="H6" s="17">
        <v>184</v>
      </c>
      <c r="I6" s="17">
        <v>185</v>
      </c>
      <c r="J6" s="17">
        <v>185</v>
      </c>
      <c r="K6" s="20">
        <v>6</v>
      </c>
      <c r="L6" s="20">
        <v>1108</v>
      </c>
      <c r="M6" s="21">
        <v>184.66666666666666</v>
      </c>
      <c r="N6" s="22">
        <v>8</v>
      </c>
      <c r="O6" s="23">
        <v>192.66666666666666</v>
      </c>
    </row>
    <row r="7" spans="1:17" x14ac:dyDescent="0.25">
      <c r="A7" s="13" t="s">
        <v>25</v>
      </c>
      <c r="B7" s="14" t="s">
        <v>87</v>
      </c>
      <c r="C7" s="15">
        <v>45556</v>
      </c>
      <c r="D7" s="16" t="s">
        <v>89</v>
      </c>
      <c r="E7" s="17">
        <v>186</v>
      </c>
      <c r="F7" s="17">
        <v>189</v>
      </c>
      <c r="G7" s="17">
        <v>191</v>
      </c>
      <c r="H7" s="17">
        <v>189</v>
      </c>
      <c r="I7" s="17">
        <v>190</v>
      </c>
      <c r="J7" s="17">
        <v>188</v>
      </c>
      <c r="K7" s="20">
        <v>6</v>
      </c>
      <c r="L7" s="20">
        <v>1133</v>
      </c>
      <c r="M7" s="21">
        <v>188.83333333333334</v>
      </c>
      <c r="N7" s="22">
        <v>18</v>
      </c>
      <c r="O7" s="23">
        <v>206.83333333333334</v>
      </c>
    </row>
    <row r="8" spans="1:17" x14ac:dyDescent="0.25">
      <c r="A8" s="13" t="s">
        <v>25</v>
      </c>
      <c r="B8" s="14" t="s">
        <v>87</v>
      </c>
      <c r="C8" s="15">
        <v>45563</v>
      </c>
      <c r="D8" s="16" t="s">
        <v>92</v>
      </c>
      <c r="E8" s="17">
        <v>188</v>
      </c>
      <c r="F8" s="17">
        <v>187</v>
      </c>
      <c r="G8" s="17">
        <v>187</v>
      </c>
      <c r="H8" s="17">
        <v>192</v>
      </c>
      <c r="I8" s="17"/>
      <c r="J8" s="17"/>
      <c r="K8" s="20">
        <v>4</v>
      </c>
      <c r="L8" s="20">
        <v>754</v>
      </c>
      <c r="M8" s="21">
        <v>188.5</v>
      </c>
      <c r="N8" s="22">
        <v>4</v>
      </c>
      <c r="O8" s="23">
        <v>192.5</v>
      </c>
    </row>
    <row r="10" spans="1:17" x14ac:dyDescent="0.25">
      <c r="K10" s="8">
        <f>SUM(K2:K9)</f>
        <v>32</v>
      </c>
      <c r="L10" s="8">
        <f>SUM(L2:L9)</f>
        <v>5960</v>
      </c>
      <c r="M10" s="7">
        <f>SUM(L10/K10)</f>
        <v>186.25</v>
      </c>
      <c r="N10" s="8">
        <f>SUM(N2:N9)</f>
        <v>54</v>
      </c>
      <c r="O10" s="12">
        <f>SUM(M10+N10)</f>
        <v>240.25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13"/>
    <protectedRange algorithmName="SHA-512" hashValue="ON39YdpmFHfN9f47KpiRvqrKx0V9+erV1CNkpWzYhW/Qyc6aT8rEyCrvauWSYGZK2ia3o7vd3akF07acHAFpOA==" saltValue="yVW9XmDwTqEnmpSGai0KYg==" spinCount="100000" sqref="D2" name="Range1_1_11"/>
  </protectedRanges>
  <hyperlinks>
    <hyperlink ref="Q1" location="'National Rankings'!A1" display="Back to Ranking" xr:uid="{C2BFC1BA-4F36-4DA4-A34E-90EA62F0368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9E1EF5-72A8-4E8F-8C9E-D05E9B0BCE6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DF7BC-73EF-4A72-899A-DB677A833E53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19</v>
      </c>
    </row>
    <row r="2" spans="1:17" x14ac:dyDescent="0.25">
      <c r="A2" s="13" t="s">
        <v>25</v>
      </c>
      <c r="B2" s="14" t="s">
        <v>108</v>
      </c>
      <c r="C2" s="15">
        <v>45528</v>
      </c>
      <c r="D2" s="16" t="s">
        <v>90</v>
      </c>
      <c r="E2" s="17">
        <v>177</v>
      </c>
      <c r="F2" s="17">
        <v>179</v>
      </c>
      <c r="G2" s="17">
        <v>183</v>
      </c>
      <c r="H2" s="17">
        <v>181</v>
      </c>
      <c r="I2" s="17"/>
      <c r="J2" s="17"/>
      <c r="K2" s="20">
        <v>4</v>
      </c>
      <c r="L2" s="20">
        <v>720</v>
      </c>
      <c r="M2" s="21">
        <v>180</v>
      </c>
      <c r="N2" s="22">
        <v>3</v>
      </c>
      <c r="O2" s="23">
        <v>183</v>
      </c>
    </row>
    <row r="4" spans="1:17" x14ac:dyDescent="0.25">
      <c r="K4" s="8">
        <f>SUM(K2:K3)</f>
        <v>4</v>
      </c>
      <c r="L4" s="8">
        <f>SUM(L2:L3)</f>
        <v>720</v>
      </c>
      <c r="M4" s="7">
        <f>SUM(L4/K4)</f>
        <v>180</v>
      </c>
      <c r="N4" s="8">
        <f>SUM(N2:N3)</f>
        <v>3</v>
      </c>
      <c r="O4" s="12">
        <f>SUM(M4+N4)</f>
        <v>183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3CCCB048-7405-40B0-BC62-6A68A051877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97A01C7-FE07-48F3-AF2D-44D88B35B29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7ED7-B22E-4ECA-AE20-F4C1AE1ACDD6}">
  <dimension ref="A1:Q7"/>
  <sheetViews>
    <sheetView workbookViewId="0">
      <selection activeCell="K8" sqref="K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19</v>
      </c>
    </row>
    <row r="2" spans="1:17" x14ac:dyDescent="0.25">
      <c r="A2" s="13" t="s">
        <v>25</v>
      </c>
      <c r="B2" s="14" t="s">
        <v>88</v>
      </c>
      <c r="C2" s="15">
        <v>45430</v>
      </c>
      <c r="D2" s="16" t="s">
        <v>50</v>
      </c>
      <c r="E2" s="17">
        <v>157</v>
      </c>
      <c r="F2" s="17">
        <v>151</v>
      </c>
      <c r="G2" s="17">
        <v>164</v>
      </c>
      <c r="H2" s="17">
        <v>160</v>
      </c>
      <c r="I2" s="17"/>
      <c r="J2" s="17"/>
      <c r="K2" s="20">
        <v>4</v>
      </c>
      <c r="L2" s="20">
        <v>632</v>
      </c>
      <c r="M2" s="21">
        <v>158</v>
      </c>
      <c r="N2" s="22">
        <v>4</v>
      </c>
      <c r="O2" s="23">
        <v>162</v>
      </c>
    </row>
    <row r="3" spans="1:17" x14ac:dyDescent="0.25">
      <c r="A3" s="13" t="s">
        <v>25</v>
      </c>
      <c r="B3" s="14" t="s">
        <v>88</v>
      </c>
      <c r="C3" s="15">
        <v>45458</v>
      </c>
      <c r="D3" s="16" t="s">
        <v>50</v>
      </c>
      <c r="E3" s="17">
        <v>176</v>
      </c>
      <c r="F3" s="17">
        <v>179</v>
      </c>
      <c r="G3" s="17">
        <v>179</v>
      </c>
      <c r="H3" s="17">
        <v>176</v>
      </c>
      <c r="I3" s="17">
        <v>169</v>
      </c>
      <c r="J3" s="17">
        <v>159</v>
      </c>
      <c r="K3" s="20">
        <v>6</v>
      </c>
      <c r="L3" s="20">
        <v>1038</v>
      </c>
      <c r="M3" s="21">
        <v>173</v>
      </c>
      <c r="N3" s="22">
        <v>8</v>
      </c>
      <c r="O3" s="23">
        <v>181</v>
      </c>
    </row>
    <row r="4" spans="1:17" x14ac:dyDescent="0.25">
      <c r="A4" s="13" t="s">
        <v>25</v>
      </c>
      <c r="B4" s="14" t="s">
        <v>88</v>
      </c>
      <c r="C4" s="15">
        <v>45493</v>
      </c>
      <c r="D4" s="16" t="s">
        <v>50</v>
      </c>
      <c r="E4" s="17">
        <v>177</v>
      </c>
      <c r="F4" s="17">
        <v>181</v>
      </c>
      <c r="G4" s="17">
        <v>171</v>
      </c>
      <c r="H4" s="17">
        <v>182</v>
      </c>
      <c r="I4" s="17"/>
      <c r="J4" s="17"/>
      <c r="K4" s="20">
        <v>4</v>
      </c>
      <c r="L4" s="20">
        <v>711</v>
      </c>
      <c r="M4" s="21">
        <v>177.75</v>
      </c>
      <c r="N4" s="22">
        <v>4</v>
      </c>
      <c r="O4" s="23">
        <v>181.75</v>
      </c>
    </row>
    <row r="5" spans="1:17" x14ac:dyDescent="0.25">
      <c r="A5" s="13" t="s">
        <v>25</v>
      </c>
      <c r="B5" s="14" t="s">
        <v>88</v>
      </c>
      <c r="C5" s="15">
        <v>45521</v>
      </c>
      <c r="D5" s="16" t="s">
        <v>50</v>
      </c>
      <c r="E5" s="17">
        <v>177</v>
      </c>
      <c r="F5" s="17">
        <v>180</v>
      </c>
      <c r="G5" s="17">
        <v>179</v>
      </c>
      <c r="H5" s="17">
        <v>173</v>
      </c>
      <c r="I5" s="17"/>
      <c r="J5" s="17"/>
      <c r="K5" s="20">
        <v>4</v>
      </c>
      <c r="L5" s="20">
        <v>709</v>
      </c>
      <c r="M5" s="21">
        <v>177.25</v>
      </c>
      <c r="N5" s="22">
        <v>4</v>
      </c>
      <c r="O5" s="23">
        <v>181.25</v>
      </c>
    </row>
    <row r="7" spans="1:17" x14ac:dyDescent="0.25">
      <c r="K7" s="8">
        <f>SUM(K2:K6)</f>
        <v>18</v>
      </c>
      <c r="L7" s="8">
        <f>SUM(L2:L6)</f>
        <v>3090</v>
      </c>
      <c r="M7" s="7">
        <f>SUM(L7/K7)</f>
        <v>171.66666666666666</v>
      </c>
      <c r="N7" s="8">
        <f>SUM(N2:N6)</f>
        <v>20</v>
      </c>
      <c r="O7" s="12">
        <f>SUM(M7+N7)</f>
        <v>191.66666666666666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5_1"/>
    <protectedRange algorithmName="SHA-512" hashValue="ON39YdpmFHfN9f47KpiRvqrKx0V9+erV1CNkpWzYhW/Qyc6aT8rEyCrvauWSYGZK2ia3o7vd3akF07acHAFpOA==" saltValue="yVW9XmDwTqEnmpSGai0KYg==" spinCount="100000" sqref="D2" name="Range1_1_2_1"/>
    <protectedRange algorithmName="SHA-512" hashValue="ON39YdpmFHfN9f47KpiRvqrKx0V9+erV1CNkpWzYhW/Qyc6aT8rEyCrvauWSYGZK2ia3o7vd3akF07acHAFpOA==" saltValue="yVW9XmDwTqEnmpSGai0KYg==" spinCount="100000" sqref="B3:C3 E3:J3" name="Range1_23"/>
    <protectedRange algorithmName="SHA-512" hashValue="ON39YdpmFHfN9f47KpiRvqrKx0V9+erV1CNkpWzYhW/Qyc6aT8rEyCrvauWSYGZK2ia3o7vd3akF07acHAFpOA==" saltValue="yVW9XmDwTqEnmpSGai0KYg==" spinCount="100000" sqref="D3" name="Range1_1_17"/>
  </protectedRanges>
  <hyperlinks>
    <hyperlink ref="Q1" location="'National Rankings'!A1" display="Back to Ranking" xr:uid="{20FE7EF2-E5A3-4DFD-9F57-E15EC402DB6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1A30DB-F4E3-4FB4-A62F-110554D0623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302E8-AB3A-4488-976A-C47F19B2139B}">
  <dimension ref="A1:Q29"/>
  <sheetViews>
    <sheetView workbookViewId="0">
      <selection activeCell="K30" sqref="K30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19</v>
      </c>
    </row>
    <row r="2" spans="1:17" x14ac:dyDescent="0.25">
      <c r="A2" s="13" t="s">
        <v>25</v>
      </c>
      <c r="B2" s="14" t="s">
        <v>37</v>
      </c>
      <c r="C2" s="15">
        <v>45346</v>
      </c>
      <c r="D2" s="16" t="s">
        <v>21</v>
      </c>
      <c r="E2" s="17">
        <v>174</v>
      </c>
      <c r="F2" s="17">
        <v>154</v>
      </c>
      <c r="G2" s="17">
        <v>166</v>
      </c>
      <c r="H2" s="17">
        <v>178</v>
      </c>
      <c r="I2" s="17"/>
      <c r="J2" s="17"/>
      <c r="K2" s="20">
        <v>4</v>
      </c>
      <c r="L2" s="20">
        <v>672</v>
      </c>
      <c r="M2" s="21">
        <v>168</v>
      </c>
      <c r="N2" s="22">
        <v>2</v>
      </c>
      <c r="O2" s="23">
        <v>170</v>
      </c>
    </row>
    <row r="3" spans="1:17" x14ac:dyDescent="0.25">
      <c r="A3" s="13" t="s">
        <v>25</v>
      </c>
      <c r="B3" s="14" t="s">
        <v>37</v>
      </c>
      <c r="C3" s="15">
        <v>45360</v>
      </c>
      <c r="D3" s="16" t="s">
        <v>21</v>
      </c>
      <c r="E3" s="17">
        <v>182</v>
      </c>
      <c r="F3" s="17">
        <v>174</v>
      </c>
      <c r="G3" s="17">
        <v>179</v>
      </c>
      <c r="H3" s="17">
        <v>172</v>
      </c>
      <c r="I3" s="17"/>
      <c r="J3" s="17"/>
      <c r="K3" s="20">
        <v>4</v>
      </c>
      <c r="L3" s="20">
        <v>707</v>
      </c>
      <c r="M3" s="21">
        <v>176.75</v>
      </c>
      <c r="N3" s="22">
        <v>4</v>
      </c>
      <c r="O3" s="23">
        <v>180.75</v>
      </c>
    </row>
    <row r="4" spans="1:17" x14ac:dyDescent="0.25">
      <c r="A4" s="13" t="s">
        <v>20</v>
      </c>
      <c r="B4" s="14" t="s">
        <v>37</v>
      </c>
      <c r="C4" s="15">
        <v>45384</v>
      </c>
      <c r="D4" s="16" t="s">
        <v>21</v>
      </c>
      <c r="E4" s="17">
        <v>180</v>
      </c>
      <c r="F4" s="17">
        <v>170</v>
      </c>
      <c r="G4" s="17">
        <v>172</v>
      </c>
      <c r="H4" s="17">
        <v>182</v>
      </c>
      <c r="I4" s="17"/>
      <c r="J4" s="17"/>
      <c r="K4" s="20">
        <v>4</v>
      </c>
      <c r="L4" s="20">
        <v>704</v>
      </c>
      <c r="M4" s="21">
        <v>176</v>
      </c>
      <c r="N4" s="22">
        <v>2</v>
      </c>
      <c r="O4" s="23">
        <v>178</v>
      </c>
    </row>
    <row r="5" spans="1:17" x14ac:dyDescent="0.25">
      <c r="A5" s="13" t="s">
        <v>25</v>
      </c>
      <c r="B5" s="14" t="s">
        <v>37</v>
      </c>
      <c r="C5" s="15">
        <v>45393</v>
      </c>
      <c r="D5" s="16" t="s">
        <v>21</v>
      </c>
      <c r="E5" s="17">
        <v>175</v>
      </c>
      <c r="F5" s="17">
        <v>182.001</v>
      </c>
      <c r="G5" s="17">
        <v>174</v>
      </c>
      <c r="H5" s="17"/>
      <c r="I5" s="17"/>
      <c r="J5" s="17"/>
      <c r="K5" s="20">
        <v>3</v>
      </c>
      <c r="L5" s="20">
        <v>531.00099999999998</v>
      </c>
      <c r="M5" s="21">
        <v>177.00033333333332</v>
      </c>
      <c r="N5" s="22">
        <v>3</v>
      </c>
      <c r="O5" s="23">
        <v>180.00033333333332</v>
      </c>
    </row>
    <row r="6" spans="1:17" x14ac:dyDescent="0.25">
      <c r="A6" s="13" t="s">
        <v>25</v>
      </c>
      <c r="B6" s="14" t="s">
        <v>37</v>
      </c>
      <c r="C6" s="15">
        <v>45395</v>
      </c>
      <c r="D6" s="16" t="s">
        <v>21</v>
      </c>
      <c r="E6" s="17">
        <v>180</v>
      </c>
      <c r="F6" s="17">
        <v>174</v>
      </c>
      <c r="G6" s="17">
        <v>172</v>
      </c>
      <c r="H6" s="17">
        <v>160</v>
      </c>
      <c r="I6" s="17"/>
      <c r="J6" s="17"/>
      <c r="K6" s="20">
        <v>4</v>
      </c>
      <c r="L6" s="20">
        <v>686</v>
      </c>
      <c r="M6" s="21">
        <v>171.5</v>
      </c>
      <c r="N6" s="22">
        <v>6</v>
      </c>
      <c r="O6" s="23">
        <v>177.5</v>
      </c>
    </row>
    <row r="7" spans="1:17" x14ac:dyDescent="0.25">
      <c r="A7" s="13" t="s">
        <v>25</v>
      </c>
      <c r="B7" s="14" t="s">
        <v>37</v>
      </c>
      <c r="C7" s="15">
        <v>45407</v>
      </c>
      <c r="D7" s="16" t="s">
        <v>21</v>
      </c>
      <c r="E7" s="17">
        <v>171</v>
      </c>
      <c r="F7" s="17">
        <v>154</v>
      </c>
      <c r="G7" s="17">
        <v>173</v>
      </c>
      <c r="H7" s="17"/>
      <c r="I7" s="17"/>
      <c r="J7" s="17"/>
      <c r="K7" s="20">
        <v>3</v>
      </c>
      <c r="L7" s="20">
        <v>498</v>
      </c>
      <c r="M7" s="21">
        <v>166</v>
      </c>
      <c r="N7" s="22">
        <v>2</v>
      </c>
      <c r="O7" s="23">
        <v>168</v>
      </c>
    </row>
    <row r="8" spans="1:17" x14ac:dyDescent="0.25">
      <c r="A8" s="13" t="s">
        <v>25</v>
      </c>
      <c r="B8" s="14" t="s">
        <v>37</v>
      </c>
      <c r="C8" s="15">
        <v>45435</v>
      </c>
      <c r="D8" s="16" t="s">
        <v>21</v>
      </c>
      <c r="E8" s="17">
        <v>172</v>
      </c>
      <c r="F8" s="17">
        <v>170</v>
      </c>
      <c r="G8" s="17">
        <v>169</v>
      </c>
      <c r="H8" s="17"/>
      <c r="I8" s="17"/>
      <c r="J8" s="17"/>
      <c r="K8" s="20">
        <v>3</v>
      </c>
      <c r="L8" s="20">
        <v>511</v>
      </c>
      <c r="M8" s="21">
        <v>170.33333333333334</v>
      </c>
      <c r="N8" s="22">
        <v>2</v>
      </c>
      <c r="O8" s="23">
        <v>172.33333333333334</v>
      </c>
    </row>
    <row r="9" spans="1:17" x14ac:dyDescent="0.25">
      <c r="A9" s="13" t="s">
        <v>25</v>
      </c>
      <c r="B9" s="14" t="s">
        <v>37</v>
      </c>
      <c r="C9" s="15">
        <v>45437</v>
      </c>
      <c r="D9" s="16" t="s">
        <v>21</v>
      </c>
      <c r="E9" s="17">
        <v>181</v>
      </c>
      <c r="F9" s="17">
        <v>184</v>
      </c>
      <c r="G9" s="17">
        <v>170</v>
      </c>
      <c r="H9" s="17">
        <v>188.001</v>
      </c>
      <c r="I9" s="17"/>
      <c r="J9" s="17"/>
      <c r="K9" s="20">
        <v>4</v>
      </c>
      <c r="L9" s="20">
        <v>723.00099999999998</v>
      </c>
      <c r="M9" s="21">
        <v>180.75024999999999</v>
      </c>
      <c r="N9" s="22">
        <v>5</v>
      </c>
      <c r="O9" s="23">
        <v>185.75024999999999</v>
      </c>
    </row>
    <row r="10" spans="1:17" x14ac:dyDescent="0.25">
      <c r="A10" s="13" t="s">
        <v>25</v>
      </c>
      <c r="B10" s="14" t="s">
        <v>37</v>
      </c>
      <c r="C10" s="15">
        <v>45447</v>
      </c>
      <c r="D10" s="16" t="s">
        <v>21</v>
      </c>
      <c r="E10" s="17">
        <v>178</v>
      </c>
      <c r="F10" s="17">
        <v>178</v>
      </c>
      <c r="G10" s="17">
        <v>170</v>
      </c>
      <c r="H10" s="17">
        <v>170</v>
      </c>
      <c r="I10" s="17"/>
      <c r="J10" s="17"/>
      <c r="K10" s="20">
        <v>4</v>
      </c>
      <c r="L10" s="20">
        <v>696</v>
      </c>
      <c r="M10" s="21">
        <v>174</v>
      </c>
      <c r="N10" s="22">
        <v>2</v>
      </c>
      <c r="O10" s="23">
        <v>176</v>
      </c>
    </row>
    <row r="11" spans="1:17" x14ac:dyDescent="0.25">
      <c r="A11" s="13" t="s">
        <v>25</v>
      </c>
      <c r="B11" s="14" t="s">
        <v>37</v>
      </c>
      <c r="C11" s="15">
        <v>45451</v>
      </c>
      <c r="D11" s="16" t="s">
        <v>21</v>
      </c>
      <c r="E11" s="17">
        <v>169</v>
      </c>
      <c r="F11" s="17">
        <v>177</v>
      </c>
      <c r="G11" s="17">
        <v>174</v>
      </c>
      <c r="H11" s="17">
        <v>177.001</v>
      </c>
      <c r="I11" s="17"/>
      <c r="J11" s="17"/>
      <c r="K11" s="20">
        <v>4</v>
      </c>
      <c r="L11" s="20">
        <v>697.00099999999998</v>
      </c>
      <c r="M11" s="21">
        <v>174.25024999999999</v>
      </c>
      <c r="N11" s="22">
        <v>4</v>
      </c>
      <c r="O11" s="23">
        <v>178.25024999999999</v>
      </c>
    </row>
    <row r="12" spans="1:17" x14ac:dyDescent="0.25">
      <c r="A12" s="13" t="s">
        <v>20</v>
      </c>
      <c r="B12" s="14" t="s">
        <v>37</v>
      </c>
      <c r="C12" s="15">
        <v>45456</v>
      </c>
      <c r="D12" s="16" t="s">
        <v>21</v>
      </c>
      <c r="E12" s="17">
        <v>184</v>
      </c>
      <c r="F12" s="17">
        <v>186.00200000000001</v>
      </c>
      <c r="G12" s="17">
        <v>183</v>
      </c>
      <c r="H12" s="17"/>
      <c r="I12" s="17"/>
      <c r="J12" s="17"/>
      <c r="K12" s="20">
        <v>3</v>
      </c>
      <c r="L12" s="20">
        <v>553.00199999999995</v>
      </c>
      <c r="M12" s="21">
        <v>184.33399999999997</v>
      </c>
      <c r="N12" s="22">
        <v>6</v>
      </c>
      <c r="O12" s="23">
        <v>190.33399999999997</v>
      </c>
    </row>
    <row r="13" spans="1:17" x14ac:dyDescent="0.25">
      <c r="A13" s="13" t="s">
        <v>25</v>
      </c>
      <c r="B13" s="14" t="s">
        <v>37</v>
      </c>
      <c r="C13" s="15">
        <v>45484</v>
      </c>
      <c r="D13" s="16" t="s">
        <v>21</v>
      </c>
      <c r="E13" s="17">
        <v>176.001</v>
      </c>
      <c r="F13" s="17">
        <v>181</v>
      </c>
      <c r="G13" s="17">
        <v>177.00200000000001</v>
      </c>
      <c r="H13" s="17"/>
      <c r="I13" s="17"/>
      <c r="J13" s="17"/>
      <c r="K13" s="20">
        <v>3</v>
      </c>
      <c r="L13" s="20">
        <v>534.00199999999995</v>
      </c>
      <c r="M13" s="21">
        <v>178.00066666666666</v>
      </c>
      <c r="N13" s="22">
        <v>3</v>
      </c>
      <c r="O13" s="23">
        <v>181.00066666666666</v>
      </c>
    </row>
    <row r="14" spans="1:17" x14ac:dyDescent="0.25">
      <c r="A14" s="13" t="s">
        <v>25</v>
      </c>
      <c r="B14" s="14" t="s">
        <v>37</v>
      </c>
      <c r="C14" s="15">
        <v>45486</v>
      </c>
      <c r="D14" s="16" t="s">
        <v>21</v>
      </c>
      <c r="E14" s="17">
        <v>181</v>
      </c>
      <c r="F14" s="17">
        <v>183.001</v>
      </c>
      <c r="G14" s="17">
        <v>175</v>
      </c>
      <c r="H14" s="17">
        <v>183</v>
      </c>
      <c r="I14" s="17"/>
      <c r="J14" s="17"/>
      <c r="K14" s="20">
        <v>4</v>
      </c>
      <c r="L14" s="20">
        <v>722.00099999999998</v>
      </c>
      <c r="M14" s="21">
        <v>180.50024999999999</v>
      </c>
      <c r="N14" s="22">
        <v>9</v>
      </c>
      <c r="O14" s="23">
        <v>189.50024999999999</v>
      </c>
    </row>
    <row r="15" spans="1:17" x14ac:dyDescent="0.25">
      <c r="A15" s="13" t="s">
        <v>25</v>
      </c>
      <c r="B15" s="14" t="s">
        <v>37</v>
      </c>
      <c r="C15" s="15">
        <v>45486</v>
      </c>
      <c r="D15" s="16" t="s">
        <v>21</v>
      </c>
      <c r="E15" s="17">
        <v>181</v>
      </c>
      <c r="F15" s="17">
        <v>177</v>
      </c>
      <c r="G15" s="17">
        <v>178</v>
      </c>
      <c r="H15" s="17">
        <v>185</v>
      </c>
      <c r="I15" s="17"/>
      <c r="J15" s="17"/>
      <c r="K15" s="20">
        <v>4</v>
      </c>
      <c r="L15" s="20">
        <v>721</v>
      </c>
      <c r="M15" s="21">
        <v>180.25</v>
      </c>
      <c r="N15" s="22">
        <v>5</v>
      </c>
      <c r="O15" s="23">
        <v>185.25</v>
      </c>
    </row>
    <row r="16" spans="1:17" x14ac:dyDescent="0.25">
      <c r="A16" s="13" t="s">
        <v>25</v>
      </c>
      <c r="B16" s="14" t="s">
        <v>37</v>
      </c>
      <c r="C16" s="15">
        <v>45498</v>
      </c>
      <c r="D16" s="16" t="s">
        <v>21</v>
      </c>
      <c r="E16" s="17">
        <v>185</v>
      </c>
      <c r="F16" s="17">
        <v>179.001</v>
      </c>
      <c r="G16" s="17">
        <v>182</v>
      </c>
      <c r="H16" s="17"/>
      <c r="I16" s="17"/>
      <c r="J16" s="17"/>
      <c r="K16" s="20">
        <v>3</v>
      </c>
      <c r="L16" s="20">
        <v>546.00099999999998</v>
      </c>
      <c r="M16" s="21">
        <v>182.00033333333332</v>
      </c>
      <c r="N16" s="22">
        <v>5</v>
      </c>
      <c r="O16" s="23">
        <v>187.00033333333332</v>
      </c>
    </row>
    <row r="17" spans="1:15" x14ac:dyDescent="0.25">
      <c r="A17" s="13" t="s">
        <v>25</v>
      </c>
      <c r="B17" s="14" t="s">
        <v>37</v>
      </c>
      <c r="C17" s="15">
        <v>45512</v>
      </c>
      <c r="D17" s="16" t="s">
        <v>21</v>
      </c>
      <c r="E17" s="17">
        <v>180</v>
      </c>
      <c r="F17" s="17">
        <v>182</v>
      </c>
      <c r="G17" s="17">
        <v>175.001</v>
      </c>
      <c r="H17" s="17"/>
      <c r="I17" s="17"/>
      <c r="J17" s="17"/>
      <c r="K17" s="20">
        <v>3</v>
      </c>
      <c r="L17" s="20">
        <v>537.00099999999998</v>
      </c>
      <c r="M17" s="21">
        <v>179.00033333333332</v>
      </c>
      <c r="N17" s="22">
        <v>2</v>
      </c>
      <c r="O17" s="23">
        <v>181.00033333333332</v>
      </c>
    </row>
    <row r="18" spans="1:15" x14ac:dyDescent="0.25">
      <c r="A18" s="13" t="s">
        <v>25</v>
      </c>
      <c r="B18" s="14" t="s">
        <v>37</v>
      </c>
      <c r="C18" s="15">
        <v>45514</v>
      </c>
      <c r="D18" s="16" t="s">
        <v>21</v>
      </c>
      <c r="E18" s="17">
        <v>176</v>
      </c>
      <c r="F18" s="17">
        <v>180</v>
      </c>
      <c r="G18" s="17">
        <v>178</v>
      </c>
      <c r="H18" s="17">
        <v>175</v>
      </c>
      <c r="I18" s="17"/>
      <c r="J18" s="17"/>
      <c r="K18" s="20">
        <v>4</v>
      </c>
      <c r="L18" s="20">
        <v>709</v>
      </c>
      <c r="M18" s="21">
        <v>177.25</v>
      </c>
      <c r="N18" s="22">
        <v>2</v>
      </c>
      <c r="O18" s="23">
        <v>179.25</v>
      </c>
    </row>
    <row r="19" spans="1:15" x14ac:dyDescent="0.25">
      <c r="A19" s="13" t="s">
        <v>25</v>
      </c>
      <c r="B19" s="14" t="s">
        <v>37</v>
      </c>
      <c r="C19" s="15">
        <v>45547</v>
      </c>
      <c r="D19" s="16" t="s">
        <v>21</v>
      </c>
      <c r="E19" s="17">
        <v>184</v>
      </c>
      <c r="F19" s="17">
        <v>187</v>
      </c>
      <c r="G19" s="17">
        <v>182</v>
      </c>
      <c r="H19" s="17"/>
      <c r="I19" s="17"/>
      <c r="J19" s="17"/>
      <c r="K19" s="20">
        <v>3</v>
      </c>
      <c r="L19" s="20">
        <v>553</v>
      </c>
      <c r="M19" s="21">
        <v>184.33333333333334</v>
      </c>
      <c r="N19" s="22">
        <v>11</v>
      </c>
      <c r="O19" s="23">
        <v>195.33333333333334</v>
      </c>
    </row>
    <row r="20" spans="1:15" x14ac:dyDescent="0.25">
      <c r="A20" s="13" t="s">
        <v>25</v>
      </c>
      <c r="B20" s="14" t="s">
        <v>37</v>
      </c>
      <c r="C20" s="15">
        <v>45549</v>
      </c>
      <c r="D20" s="16" t="s">
        <v>21</v>
      </c>
      <c r="E20" s="17">
        <v>182</v>
      </c>
      <c r="F20" s="17">
        <v>176</v>
      </c>
      <c r="G20" s="17">
        <v>182</v>
      </c>
      <c r="H20" s="17">
        <v>186</v>
      </c>
      <c r="I20" s="17"/>
      <c r="J20" s="17"/>
      <c r="K20" s="20">
        <v>4</v>
      </c>
      <c r="L20" s="20">
        <v>726</v>
      </c>
      <c r="M20" s="21">
        <v>181.5</v>
      </c>
      <c r="N20" s="22">
        <v>4</v>
      </c>
      <c r="O20" s="23">
        <v>185.5</v>
      </c>
    </row>
    <row r="21" spans="1:15" x14ac:dyDescent="0.25">
      <c r="A21" s="13" t="s">
        <v>25</v>
      </c>
      <c r="B21" s="14" t="s">
        <v>37</v>
      </c>
      <c r="C21" s="15">
        <v>45552</v>
      </c>
      <c r="D21" s="16" t="s">
        <v>21</v>
      </c>
      <c r="E21" s="17">
        <v>185</v>
      </c>
      <c r="F21" s="17">
        <v>188</v>
      </c>
      <c r="G21" s="17">
        <v>181</v>
      </c>
      <c r="H21" s="17">
        <v>187</v>
      </c>
      <c r="I21" s="17"/>
      <c r="J21" s="17"/>
      <c r="K21" s="20">
        <v>4</v>
      </c>
      <c r="L21" s="20">
        <v>741</v>
      </c>
      <c r="M21" s="21">
        <v>185.25</v>
      </c>
      <c r="N21" s="22">
        <v>6</v>
      </c>
      <c r="O21" s="23">
        <v>191.25</v>
      </c>
    </row>
    <row r="22" spans="1:15" x14ac:dyDescent="0.25">
      <c r="A22" s="13" t="s">
        <v>25</v>
      </c>
      <c r="B22" s="14" t="s">
        <v>37</v>
      </c>
      <c r="C22" s="15">
        <v>45561</v>
      </c>
      <c r="D22" s="16" t="s">
        <v>21</v>
      </c>
      <c r="E22" s="17">
        <v>180</v>
      </c>
      <c r="F22" s="17">
        <v>180</v>
      </c>
      <c r="G22" s="17">
        <v>177</v>
      </c>
      <c r="H22" s="17"/>
      <c r="I22" s="17"/>
      <c r="J22" s="17"/>
      <c r="K22" s="20">
        <v>3</v>
      </c>
      <c r="L22" s="20">
        <v>537</v>
      </c>
      <c r="M22" s="21">
        <v>179</v>
      </c>
      <c r="N22" s="22">
        <v>3</v>
      </c>
      <c r="O22" s="23">
        <v>182</v>
      </c>
    </row>
    <row r="23" spans="1:15" x14ac:dyDescent="0.25">
      <c r="A23" s="13" t="s">
        <v>25</v>
      </c>
      <c r="B23" s="14" t="s">
        <v>37</v>
      </c>
      <c r="C23" s="15">
        <v>45563</v>
      </c>
      <c r="D23" s="16" t="s">
        <v>21</v>
      </c>
      <c r="E23" s="17">
        <v>188.001</v>
      </c>
      <c r="F23" s="17">
        <v>187</v>
      </c>
      <c r="G23" s="17">
        <v>177</v>
      </c>
      <c r="H23" s="17">
        <v>191</v>
      </c>
      <c r="I23" s="17"/>
      <c r="J23" s="17"/>
      <c r="K23" s="20">
        <v>4</v>
      </c>
      <c r="L23" s="20">
        <v>743.00099999999998</v>
      </c>
      <c r="M23" s="21">
        <v>185.75024999999999</v>
      </c>
      <c r="N23" s="22">
        <v>7</v>
      </c>
      <c r="O23" s="23">
        <v>192.75024999999999</v>
      </c>
    </row>
    <row r="24" spans="1:15" x14ac:dyDescent="0.25">
      <c r="A24" s="13" t="s">
        <v>25</v>
      </c>
      <c r="B24" s="14" t="s">
        <v>37</v>
      </c>
      <c r="C24" s="15">
        <v>45566</v>
      </c>
      <c r="D24" s="16" t="s">
        <v>21</v>
      </c>
      <c r="E24" s="17">
        <v>181</v>
      </c>
      <c r="F24" s="17">
        <v>186</v>
      </c>
      <c r="G24" s="17">
        <v>183</v>
      </c>
      <c r="H24" s="17">
        <v>183.001</v>
      </c>
      <c r="I24" s="17"/>
      <c r="J24" s="17"/>
      <c r="K24" s="20">
        <v>4</v>
      </c>
      <c r="L24" s="20">
        <v>733.00099999999998</v>
      </c>
      <c r="M24" s="21">
        <v>183.25024999999999</v>
      </c>
      <c r="N24" s="22">
        <v>4</v>
      </c>
      <c r="O24" s="23">
        <v>187.25024999999999</v>
      </c>
    </row>
    <row r="25" spans="1:15" x14ac:dyDescent="0.25">
      <c r="A25" s="13" t="s">
        <v>25</v>
      </c>
      <c r="B25" s="14" t="s">
        <v>37</v>
      </c>
      <c r="C25" s="15">
        <v>45585</v>
      </c>
      <c r="D25" s="16" t="s">
        <v>21</v>
      </c>
      <c r="E25" s="17">
        <v>176</v>
      </c>
      <c r="F25" s="17">
        <v>181</v>
      </c>
      <c r="G25" s="17">
        <v>181</v>
      </c>
      <c r="H25" s="17">
        <v>180.001</v>
      </c>
      <c r="I25" s="17">
        <v>177</v>
      </c>
      <c r="J25" s="17">
        <v>184</v>
      </c>
      <c r="K25" s="20">
        <v>6</v>
      </c>
      <c r="L25" s="20">
        <v>1079.001</v>
      </c>
      <c r="M25" s="21">
        <v>179.83349999999999</v>
      </c>
      <c r="N25" s="22">
        <v>6</v>
      </c>
      <c r="O25" s="23">
        <v>185.83349999999999</v>
      </c>
    </row>
    <row r="26" spans="1:15" x14ac:dyDescent="0.25">
      <c r="A26" s="13" t="s">
        <v>25</v>
      </c>
      <c r="B26" s="14" t="s">
        <v>37</v>
      </c>
      <c r="C26" s="15">
        <v>45591</v>
      </c>
      <c r="D26" s="16" t="s">
        <v>21</v>
      </c>
      <c r="E26" s="17">
        <v>178</v>
      </c>
      <c r="F26" s="17">
        <v>183</v>
      </c>
      <c r="G26" s="17">
        <v>184.001</v>
      </c>
      <c r="H26" s="17">
        <v>185</v>
      </c>
      <c r="I26" s="17"/>
      <c r="J26" s="17"/>
      <c r="K26" s="20">
        <v>4</v>
      </c>
      <c r="L26" s="20">
        <v>730.00099999999998</v>
      </c>
      <c r="M26" s="21">
        <v>182.50024999999999</v>
      </c>
      <c r="N26" s="22">
        <v>6</v>
      </c>
      <c r="O26" s="23">
        <v>188.50024999999999</v>
      </c>
    </row>
    <row r="27" spans="1:15" x14ac:dyDescent="0.25">
      <c r="A27" s="13" t="s">
        <v>25</v>
      </c>
      <c r="B27" s="14" t="s">
        <v>37</v>
      </c>
      <c r="C27" s="15">
        <v>45605</v>
      </c>
      <c r="D27" s="16" t="s">
        <v>21</v>
      </c>
      <c r="E27" s="17">
        <v>179</v>
      </c>
      <c r="F27" s="17">
        <v>180</v>
      </c>
      <c r="G27" s="17">
        <v>181</v>
      </c>
      <c r="H27" s="17">
        <v>179</v>
      </c>
      <c r="I27" s="17">
        <v>183</v>
      </c>
      <c r="J27" s="17">
        <v>175</v>
      </c>
      <c r="K27" s="20">
        <v>6</v>
      </c>
      <c r="L27" s="20">
        <v>1077</v>
      </c>
      <c r="M27" s="21">
        <v>179.5</v>
      </c>
      <c r="N27" s="22">
        <v>6</v>
      </c>
      <c r="O27" s="23">
        <v>185.5</v>
      </c>
    </row>
    <row r="29" spans="1:15" x14ac:dyDescent="0.25">
      <c r="K29" s="8">
        <f>SUM(K2:K28)</f>
        <v>99</v>
      </c>
      <c r="L29" s="8">
        <f>SUM(L2:L28)</f>
        <v>17666.014000000003</v>
      </c>
      <c r="M29" s="7">
        <f>SUM(L29/K29)</f>
        <v>178.4445858585859</v>
      </c>
      <c r="N29" s="8">
        <f>SUM(N2:N28)</f>
        <v>117</v>
      </c>
      <c r="O29" s="12">
        <f>SUM(M29+N29)</f>
        <v>295.44458585858592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E3:J3" name="Range1_1"/>
  </protectedRanges>
  <hyperlinks>
    <hyperlink ref="Q1" location="'National Rankings'!A1" display="Back to Ranking" xr:uid="{65B93ACF-4052-4B42-A32F-06F8604CD5E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C056FFF-CBF4-4160-A512-509309F08F0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E9CD6-50A9-441E-B6B1-80518A8B93C5}">
  <dimension ref="A1:Q54"/>
  <sheetViews>
    <sheetView workbookViewId="0">
      <selection activeCell="K55" sqref="K55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19</v>
      </c>
    </row>
    <row r="2" spans="1:17" x14ac:dyDescent="0.25">
      <c r="A2" s="13" t="s">
        <v>25</v>
      </c>
      <c r="B2" s="43" t="s">
        <v>33</v>
      </c>
      <c r="C2" s="44">
        <v>45332</v>
      </c>
      <c r="D2" s="45" t="s">
        <v>21</v>
      </c>
      <c r="E2" s="46">
        <v>169</v>
      </c>
      <c r="F2" s="46">
        <v>179.001</v>
      </c>
      <c r="G2" s="46">
        <v>175</v>
      </c>
      <c r="H2" s="46">
        <v>181</v>
      </c>
      <c r="I2" s="46"/>
      <c r="J2" s="46"/>
      <c r="K2" s="47">
        <v>4</v>
      </c>
      <c r="L2" s="47">
        <v>704.00099999999998</v>
      </c>
      <c r="M2" s="48">
        <v>176.00024999999999</v>
      </c>
      <c r="N2" s="49">
        <v>2</v>
      </c>
      <c r="O2" s="50">
        <v>178.00024999999999</v>
      </c>
    </row>
    <row r="3" spans="1:17" x14ac:dyDescent="0.25">
      <c r="A3" s="13" t="s">
        <v>25</v>
      </c>
      <c r="B3" s="14" t="s">
        <v>33</v>
      </c>
      <c r="C3" s="15">
        <v>45346</v>
      </c>
      <c r="D3" s="16" t="s">
        <v>21</v>
      </c>
      <c r="E3" s="17">
        <v>179</v>
      </c>
      <c r="F3" s="17">
        <v>186</v>
      </c>
      <c r="G3" s="17">
        <v>180</v>
      </c>
      <c r="H3" s="17">
        <v>172</v>
      </c>
      <c r="I3" s="17"/>
      <c r="J3" s="17"/>
      <c r="K3" s="20">
        <v>4</v>
      </c>
      <c r="L3" s="20">
        <v>717</v>
      </c>
      <c r="M3" s="21">
        <v>179.25</v>
      </c>
      <c r="N3" s="22">
        <v>6</v>
      </c>
      <c r="O3" s="23">
        <v>185.25</v>
      </c>
    </row>
    <row r="4" spans="1:17" x14ac:dyDescent="0.25">
      <c r="A4" s="13" t="s">
        <v>25</v>
      </c>
      <c r="B4" s="14" t="s">
        <v>33</v>
      </c>
      <c r="C4" s="15">
        <v>45360</v>
      </c>
      <c r="D4" s="16" t="s">
        <v>21</v>
      </c>
      <c r="E4" s="17">
        <v>174</v>
      </c>
      <c r="F4" s="17">
        <v>176</v>
      </c>
      <c r="G4" s="17">
        <v>171</v>
      </c>
      <c r="H4" s="17">
        <v>183</v>
      </c>
      <c r="I4" s="17"/>
      <c r="J4" s="17"/>
      <c r="K4" s="20">
        <v>4</v>
      </c>
      <c r="L4" s="20">
        <v>704</v>
      </c>
      <c r="M4" s="21">
        <v>176</v>
      </c>
      <c r="N4" s="22">
        <v>5</v>
      </c>
      <c r="O4" s="23">
        <v>181</v>
      </c>
    </row>
    <row r="5" spans="1:17" x14ac:dyDescent="0.25">
      <c r="A5" s="13" t="s">
        <v>25</v>
      </c>
      <c r="B5" s="14" t="s">
        <v>33</v>
      </c>
      <c r="C5" s="15">
        <v>45374</v>
      </c>
      <c r="D5" s="16" t="s">
        <v>21</v>
      </c>
      <c r="E5" s="17">
        <v>171</v>
      </c>
      <c r="F5" s="17">
        <v>167</v>
      </c>
      <c r="G5" s="17">
        <v>175</v>
      </c>
      <c r="H5" s="17">
        <v>182</v>
      </c>
      <c r="I5" s="17"/>
      <c r="J5" s="17"/>
      <c r="K5" s="20">
        <v>4</v>
      </c>
      <c r="L5" s="20">
        <v>695</v>
      </c>
      <c r="M5" s="21">
        <v>173.75</v>
      </c>
      <c r="N5" s="22">
        <v>3</v>
      </c>
      <c r="O5" s="23">
        <v>176.75</v>
      </c>
    </row>
    <row r="6" spans="1:17" x14ac:dyDescent="0.25">
      <c r="A6" s="13" t="s">
        <v>25</v>
      </c>
      <c r="B6" s="14" t="s">
        <v>33</v>
      </c>
      <c r="C6" s="15">
        <v>45375</v>
      </c>
      <c r="D6" s="16" t="s">
        <v>48</v>
      </c>
      <c r="E6" s="17">
        <v>176</v>
      </c>
      <c r="F6" s="17">
        <v>188</v>
      </c>
      <c r="G6" s="17">
        <v>185</v>
      </c>
      <c r="H6" s="17">
        <v>183</v>
      </c>
      <c r="I6" s="17"/>
      <c r="J6" s="17"/>
      <c r="K6" s="20">
        <v>4</v>
      </c>
      <c r="L6" s="20">
        <v>732</v>
      </c>
      <c r="M6" s="21">
        <v>183</v>
      </c>
      <c r="N6" s="22">
        <v>11</v>
      </c>
      <c r="O6" s="23">
        <v>194</v>
      </c>
    </row>
    <row r="7" spans="1:17" x14ac:dyDescent="0.25">
      <c r="A7" s="13" t="s">
        <v>25</v>
      </c>
      <c r="B7" s="14" t="s">
        <v>33</v>
      </c>
      <c r="C7" s="15">
        <v>45384</v>
      </c>
      <c r="D7" s="16" t="s">
        <v>21</v>
      </c>
      <c r="E7" s="17">
        <v>180</v>
      </c>
      <c r="F7" s="17">
        <v>181</v>
      </c>
      <c r="G7" s="17">
        <v>184</v>
      </c>
      <c r="H7" s="17">
        <v>184</v>
      </c>
      <c r="I7" s="17"/>
      <c r="J7" s="17"/>
      <c r="K7" s="20">
        <v>4</v>
      </c>
      <c r="L7" s="20">
        <v>729</v>
      </c>
      <c r="M7" s="21">
        <v>182.25</v>
      </c>
      <c r="N7" s="22">
        <v>6</v>
      </c>
      <c r="O7" s="23">
        <v>188.25</v>
      </c>
    </row>
    <row r="8" spans="1:17" x14ac:dyDescent="0.25">
      <c r="A8" s="13" t="s">
        <v>25</v>
      </c>
      <c r="B8" s="14" t="s">
        <v>33</v>
      </c>
      <c r="C8" s="15">
        <v>45393</v>
      </c>
      <c r="D8" s="16" t="s">
        <v>21</v>
      </c>
      <c r="E8" s="17">
        <v>182</v>
      </c>
      <c r="F8" s="17">
        <v>182</v>
      </c>
      <c r="G8" s="17">
        <v>177.001</v>
      </c>
      <c r="H8" s="17"/>
      <c r="I8" s="17"/>
      <c r="J8" s="17"/>
      <c r="K8" s="20">
        <v>3</v>
      </c>
      <c r="L8" s="20">
        <v>541.00099999999998</v>
      </c>
      <c r="M8" s="21">
        <v>180.33366666666666</v>
      </c>
      <c r="N8" s="22">
        <v>7</v>
      </c>
      <c r="O8" s="23">
        <v>187.33366666666666</v>
      </c>
    </row>
    <row r="9" spans="1:17" x14ac:dyDescent="0.25">
      <c r="A9" s="13" t="s">
        <v>25</v>
      </c>
      <c r="B9" s="14" t="s">
        <v>33</v>
      </c>
      <c r="C9" s="15">
        <v>45395</v>
      </c>
      <c r="D9" s="16" t="s">
        <v>21</v>
      </c>
      <c r="E9" s="17">
        <v>175</v>
      </c>
      <c r="F9" s="17">
        <v>166.001</v>
      </c>
      <c r="G9" s="17">
        <v>167</v>
      </c>
      <c r="H9" s="17">
        <v>170</v>
      </c>
      <c r="I9" s="17"/>
      <c r="J9" s="17"/>
      <c r="K9" s="20">
        <v>4</v>
      </c>
      <c r="L9" s="20">
        <v>678.00099999999998</v>
      </c>
      <c r="M9" s="21">
        <v>169.50024999999999</v>
      </c>
      <c r="N9" s="22">
        <v>3</v>
      </c>
      <c r="O9" s="23">
        <v>172.50024999999999</v>
      </c>
    </row>
    <row r="10" spans="1:17" x14ac:dyDescent="0.25">
      <c r="A10" s="13" t="s">
        <v>25</v>
      </c>
      <c r="B10" s="14" t="s">
        <v>33</v>
      </c>
      <c r="C10" s="15">
        <v>45407</v>
      </c>
      <c r="D10" s="16" t="s">
        <v>21</v>
      </c>
      <c r="E10" s="17">
        <v>179</v>
      </c>
      <c r="F10" s="17">
        <v>174</v>
      </c>
      <c r="G10" s="17">
        <v>179</v>
      </c>
      <c r="H10" s="17"/>
      <c r="I10" s="17"/>
      <c r="J10" s="17"/>
      <c r="K10" s="20">
        <v>3</v>
      </c>
      <c r="L10" s="20">
        <v>532</v>
      </c>
      <c r="M10" s="21">
        <v>177.33333333333334</v>
      </c>
      <c r="N10" s="22">
        <v>9</v>
      </c>
      <c r="O10" s="23">
        <v>186.33333333333334</v>
      </c>
    </row>
    <row r="11" spans="1:17" x14ac:dyDescent="0.25">
      <c r="A11" s="13" t="s">
        <v>25</v>
      </c>
      <c r="B11" s="14" t="s">
        <v>33</v>
      </c>
      <c r="C11" s="15">
        <v>45409</v>
      </c>
      <c r="D11" s="16" t="s">
        <v>21</v>
      </c>
      <c r="E11" s="17">
        <v>173.001</v>
      </c>
      <c r="F11" s="17">
        <v>153</v>
      </c>
      <c r="G11" s="17">
        <v>171</v>
      </c>
      <c r="H11" s="17">
        <v>173</v>
      </c>
      <c r="I11" s="17"/>
      <c r="J11" s="17"/>
      <c r="K11" s="20">
        <v>4</v>
      </c>
      <c r="L11" s="20">
        <v>670.00099999999998</v>
      </c>
      <c r="M11" s="21">
        <v>167.50024999999999</v>
      </c>
      <c r="N11" s="22">
        <v>6</v>
      </c>
      <c r="O11" s="23">
        <v>173.50024999999999</v>
      </c>
    </row>
    <row r="12" spans="1:17" x14ac:dyDescent="0.25">
      <c r="A12" s="13" t="s">
        <v>25</v>
      </c>
      <c r="B12" s="14" t="s">
        <v>33</v>
      </c>
      <c r="C12" s="15">
        <v>45410</v>
      </c>
      <c r="D12" s="16" t="s">
        <v>48</v>
      </c>
      <c r="E12" s="17">
        <v>184</v>
      </c>
      <c r="F12" s="17">
        <v>185</v>
      </c>
      <c r="G12" s="17">
        <v>184</v>
      </c>
      <c r="H12" s="17">
        <v>178</v>
      </c>
      <c r="I12" s="17">
        <v>177</v>
      </c>
      <c r="J12" s="17">
        <v>177</v>
      </c>
      <c r="K12" s="20">
        <v>6</v>
      </c>
      <c r="L12" s="20">
        <v>1085</v>
      </c>
      <c r="M12" s="21">
        <v>180.83333333333334</v>
      </c>
      <c r="N12" s="22">
        <v>16</v>
      </c>
      <c r="O12" s="23">
        <v>196.83333333333334</v>
      </c>
    </row>
    <row r="13" spans="1:17" x14ac:dyDescent="0.25">
      <c r="A13" s="13" t="s">
        <v>25</v>
      </c>
      <c r="B13" s="14" t="s">
        <v>33</v>
      </c>
      <c r="C13" s="15">
        <v>45419</v>
      </c>
      <c r="D13" s="16" t="s">
        <v>21</v>
      </c>
      <c r="E13" s="17">
        <v>182</v>
      </c>
      <c r="F13" s="17">
        <v>181</v>
      </c>
      <c r="G13" s="17">
        <v>176</v>
      </c>
      <c r="H13" s="17">
        <v>180</v>
      </c>
      <c r="I13" s="17"/>
      <c r="J13" s="17"/>
      <c r="K13" s="20">
        <v>4</v>
      </c>
      <c r="L13" s="20">
        <v>719</v>
      </c>
      <c r="M13" s="21">
        <v>179.75</v>
      </c>
      <c r="N13" s="22">
        <v>8</v>
      </c>
      <c r="O13" s="23">
        <v>187.75</v>
      </c>
    </row>
    <row r="14" spans="1:17" x14ac:dyDescent="0.25">
      <c r="A14" s="13" t="s">
        <v>25</v>
      </c>
      <c r="B14" s="14" t="s">
        <v>33</v>
      </c>
      <c r="C14" s="15">
        <v>45421</v>
      </c>
      <c r="D14" s="16" t="s">
        <v>21</v>
      </c>
      <c r="E14" s="17">
        <v>181</v>
      </c>
      <c r="F14" s="17">
        <v>179</v>
      </c>
      <c r="G14" s="17">
        <v>175</v>
      </c>
      <c r="H14" s="17"/>
      <c r="I14" s="17"/>
      <c r="J14" s="17"/>
      <c r="K14" s="20">
        <v>3</v>
      </c>
      <c r="L14" s="20">
        <v>535</v>
      </c>
      <c r="M14" s="21">
        <v>178.33333333333334</v>
      </c>
      <c r="N14" s="22">
        <v>11</v>
      </c>
      <c r="O14" s="23">
        <v>189.33333333333334</v>
      </c>
    </row>
    <row r="15" spans="1:17" x14ac:dyDescent="0.25">
      <c r="A15" s="13" t="s">
        <v>25</v>
      </c>
      <c r="B15" s="14" t="s">
        <v>33</v>
      </c>
      <c r="C15" s="15">
        <v>45423</v>
      </c>
      <c r="D15" s="16" t="s">
        <v>21</v>
      </c>
      <c r="E15" s="17">
        <v>173.001</v>
      </c>
      <c r="F15" s="17">
        <v>177</v>
      </c>
      <c r="G15" s="17">
        <v>173</v>
      </c>
      <c r="H15" s="17">
        <v>187</v>
      </c>
      <c r="I15" s="17"/>
      <c r="J15" s="17"/>
      <c r="K15" s="20">
        <v>4</v>
      </c>
      <c r="L15" s="20">
        <v>710.00099999999998</v>
      </c>
      <c r="M15" s="21">
        <v>177.50024999999999</v>
      </c>
      <c r="N15" s="22">
        <v>9</v>
      </c>
      <c r="O15" s="23">
        <v>186.50024999999999</v>
      </c>
    </row>
    <row r="16" spans="1:17" x14ac:dyDescent="0.25">
      <c r="A16" s="13" t="s">
        <v>25</v>
      </c>
      <c r="B16" s="14" t="s">
        <v>33</v>
      </c>
      <c r="C16" s="15">
        <v>45435</v>
      </c>
      <c r="D16" s="16" t="s">
        <v>21</v>
      </c>
      <c r="E16" s="17">
        <v>177</v>
      </c>
      <c r="F16" s="17">
        <v>175</v>
      </c>
      <c r="G16" s="17">
        <v>180</v>
      </c>
      <c r="H16" s="17"/>
      <c r="I16" s="17"/>
      <c r="J16" s="17"/>
      <c r="K16" s="20">
        <v>3</v>
      </c>
      <c r="L16" s="20">
        <v>532</v>
      </c>
      <c r="M16" s="21">
        <v>177.33333333333334</v>
      </c>
      <c r="N16" s="22">
        <v>9</v>
      </c>
      <c r="O16" s="23">
        <v>186.33333333333334</v>
      </c>
    </row>
    <row r="17" spans="1:15" x14ac:dyDescent="0.25">
      <c r="A17" s="13" t="s">
        <v>25</v>
      </c>
      <c r="B17" s="14" t="s">
        <v>33</v>
      </c>
      <c r="C17" s="15">
        <v>45437</v>
      </c>
      <c r="D17" s="16" t="s">
        <v>21</v>
      </c>
      <c r="E17" s="17">
        <v>185</v>
      </c>
      <c r="F17" s="17">
        <v>183</v>
      </c>
      <c r="G17" s="17">
        <v>178</v>
      </c>
      <c r="H17" s="17">
        <v>177</v>
      </c>
      <c r="I17" s="17"/>
      <c r="J17" s="17"/>
      <c r="K17" s="20">
        <v>4</v>
      </c>
      <c r="L17" s="20">
        <v>723</v>
      </c>
      <c r="M17" s="21">
        <v>180.75</v>
      </c>
      <c r="N17" s="22">
        <v>4</v>
      </c>
      <c r="O17" s="23">
        <v>184.75</v>
      </c>
    </row>
    <row r="18" spans="1:15" x14ac:dyDescent="0.25">
      <c r="A18" s="13" t="s">
        <v>25</v>
      </c>
      <c r="B18" s="14" t="s">
        <v>33</v>
      </c>
      <c r="C18" s="15">
        <v>45438</v>
      </c>
      <c r="D18" s="16" t="s">
        <v>48</v>
      </c>
      <c r="E18" s="17">
        <v>186.001</v>
      </c>
      <c r="F18" s="17">
        <v>187</v>
      </c>
      <c r="G18" s="17">
        <v>185</v>
      </c>
      <c r="H18" s="17">
        <v>183</v>
      </c>
      <c r="I18" s="17"/>
      <c r="J18" s="17"/>
      <c r="K18" s="20">
        <v>4</v>
      </c>
      <c r="L18" s="20">
        <v>741.00099999999998</v>
      </c>
      <c r="M18" s="21">
        <v>185.25024999999999</v>
      </c>
      <c r="N18" s="22">
        <v>13</v>
      </c>
      <c r="O18" s="23">
        <v>198.25024999999999</v>
      </c>
    </row>
    <row r="19" spans="1:15" x14ac:dyDescent="0.25">
      <c r="A19" s="13" t="s">
        <v>25</v>
      </c>
      <c r="B19" s="14" t="s">
        <v>33</v>
      </c>
      <c r="C19" s="15">
        <v>45447</v>
      </c>
      <c r="D19" s="16" t="s">
        <v>21</v>
      </c>
      <c r="E19" s="17">
        <v>173</v>
      </c>
      <c r="F19" s="17">
        <v>180</v>
      </c>
      <c r="G19" s="17">
        <v>184</v>
      </c>
      <c r="H19" s="17">
        <v>185</v>
      </c>
      <c r="I19" s="17"/>
      <c r="J19" s="17"/>
      <c r="K19" s="20">
        <v>4</v>
      </c>
      <c r="L19" s="20">
        <v>722</v>
      </c>
      <c r="M19" s="21">
        <v>180.5</v>
      </c>
      <c r="N19" s="22">
        <v>6</v>
      </c>
      <c r="O19" s="23">
        <v>186.5</v>
      </c>
    </row>
    <row r="20" spans="1:15" x14ac:dyDescent="0.25">
      <c r="A20" s="13" t="s">
        <v>25</v>
      </c>
      <c r="B20" s="14" t="s">
        <v>33</v>
      </c>
      <c r="C20" s="15">
        <v>45451</v>
      </c>
      <c r="D20" s="16" t="s">
        <v>21</v>
      </c>
      <c r="E20" s="17">
        <v>165</v>
      </c>
      <c r="F20" s="17">
        <v>171</v>
      </c>
      <c r="G20" s="17">
        <v>180</v>
      </c>
      <c r="H20" s="17">
        <v>168</v>
      </c>
      <c r="I20" s="17"/>
      <c r="J20" s="17"/>
      <c r="K20" s="20">
        <v>4</v>
      </c>
      <c r="L20" s="20">
        <v>684</v>
      </c>
      <c r="M20" s="21">
        <v>171</v>
      </c>
      <c r="N20" s="22">
        <v>4</v>
      </c>
      <c r="O20" s="23">
        <v>175</v>
      </c>
    </row>
    <row r="21" spans="1:15" x14ac:dyDescent="0.25">
      <c r="A21" s="13" t="s">
        <v>25</v>
      </c>
      <c r="B21" s="14" t="s">
        <v>33</v>
      </c>
      <c r="C21" s="15">
        <v>45452</v>
      </c>
      <c r="D21" s="16" t="s">
        <v>48</v>
      </c>
      <c r="E21" s="17">
        <v>183</v>
      </c>
      <c r="F21" s="17">
        <v>182</v>
      </c>
      <c r="G21" s="17">
        <v>187</v>
      </c>
      <c r="H21" s="17">
        <v>190</v>
      </c>
      <c r="I21" s="17"/>
      <c r="J21" s="17"/>
      <c r="K21" s="20">
        <v>4</v>
      </c>
      <c r="L21" s="20">
        <v>742</v>
      </c>
      <c r="M21" s="21">
        <v>185.5</v>
      </c>
      <c r="N21" s="22">
        <v>13</v>
      </c>
      <c r="O21" s="23">
        <v>198.5</v>
      </c>
    </row>
    <row r="22" spans="1:15" x14ac:dyDescent="0.25">
      <c r="A22" s="13" t="s">
        <v>20</v>
      </c>
      <c r="B22" s="14" t="s">
        <v>33</v>
      </c>
      <c r="C22" s="15">
        <v>45456</v>
      </c>
      <c r="D22" s="16" t="s">
        <v>21</v>
      </c>
      <c r="E22" s="17">
        <v>177</v>
      </c>
      <c r="F22" s="17">
        <v>186.001</v>
      </c>
      <c r="G22" s="17">
        <v>180</v>
      </c>
      <c r="H22" s="17"/>
      <c r="I22" s="17"/>
      <c r="J22" s="17"/>
      <c r="K22" s="20">
        <v>3</v>
      </c>
      <c r="L22" s="20">
        <v>543.00099999999998</v>
      </c>
      <c r="M22" s="21">
        <v>181.00033333333332</v>
      </c>
      <c r="N22" s="22">
        <v>2</v>
      </c>
      <c r="O22" s="23">
        <v>183.00033333333332</v>
      </c>
    </row>
    <row r="23" spans="1:15" x14ac:dyDescent="0.25">
      <c r="A23" s="13" t="s">
        <v>25</v>
      </c>
      <c r="B23" s="14" t="s">
        <v>33</v>
      </c>
      <c r="C23" s="15">
        <v>45465</v>
      </c>
      <c r="D23" s="16" t="s">
        <v>21</v>
      </c>
      <c r="E23" s="17">
        <v>176.001</v>
      </c>
      <c r="F23" s="17">
        <v>179</v>
      </c>
      <c r="G23" s="17">
        <v>180</v>
      </c>
      <c r="H23" s="17">
        <v>168</v>
      </c>
      <c r="I23" s="17"/>
      <c r="J23" s="17"/>
      <c r="K23" s="20">
        <v>4</v>
      </c>
      <c r="L23" s="20">
        <v>703.00099999999998</v>
      </c>
      <c r="M23" s="21">
        <v>175.75024999999999</v>
      </c>
      <c r="N23" s="22">
        <v>2</v>
      </c>
      <c r="O23" s="23">
        <v>177.75024999999999</v>
      </c>
    </row>
    <row r="24" spans="1:15" x14ac:dyDescent="0.25">
      <c r="A24" s="13" t="s">
        <v>25</v>
      </c>
      <c r="B24" s="14" t="s">
        <v>33</v>
      </c>
      <c r="C24" s="15">
        <v>45466</v>
      </c>
      <c r="D24" s="16" t="s">
        <v>48</v>
      </c>
      <c r="E24" s="17">
        <v>180</v>
      </c>
      <c r="F24" s="17">
        <v>189</v>
      </c>
      <c r="G24" s="17">
        <v>169</v>
      </c>
      <c r="H24" s="17">
        <v>181</v>
      </c>
      <c r="I24" s="17"/>
      <c r="J24" s="17"/>
      <c r="K24" s="20">
        <v>4</v>
      </c>
      <c r="L24" s="20">
        <v>719</v>
      </c>
      <c r="M24" s="21">
        <v>179.75</v>
      </c>
      <c r="N24" s="22">
        <v>8</v>
      </c>
      <c r="O24" s="23">
        <v>187.75</v>
      </c>
    </row>
    <row r="25" spans="1:15" x14ac:dyDescent="0.25">
      <c r="A25" s="13" t="s">
        <v>25</v>
      </c>
      <c r="B25" s="14" t="s">
        <v>33</v>
      </c>
      <c r="C25" s="15">
        <v>45470</v>
      </c>
      <c r="D25" s="16" t="s">
        <v>21</v>
      </c>
      <c r="E25" s="17">
        <v>182</v>
      </c>
      <c r="F25" s="17">
        <v>182</v>
      </c>
      <c r="G25" s="17">
        <v>183.001</v>
      </c>
      <c r="H25" s="17"/>
      <c r="I25" s="17"/>
      <c r="J25" s="17"/>
      <c r="K25" s="20">
        <v>3</v>
      </c>
      <c r="L25" s="20">
        <v>547.00099999999998</v>
      </c>
      <c r="M25" s="21">
        <v>182.33366666666666</v>
      </c>
      <c r="N25" s="22">
        <v>6</v>
      </c>
      <c r="O25" s="23">
        <v>188.33366666666666</v>
      </c>
    </row>
    <row r="26" spans="1:15" x14ac:dyDescent="0.25">
      <c r="A26" s="13" t="s">
        <v>25</v>
      </c>
      <c r="B26" s="14" t="s">
        <v>33</v>
      </c>
      <c r="C26" s="15">
        <v>45472</v>
      </c>
      <c r="D26" s="16" t="s">
        <v>21</v>
      </c>
      <c r="E26" s="17">
        <v>169</v>
      </c>
      <c r="F26" s="17">
        <v>178</v>
      </c>
      <c r="G26" s="17">
        <v>172</v>
      </c>
      <c r="H26" s="17">
        <v>179</v>
      </c>
      <c r="I26" s="17">
        <v>175.001</v>
      </c>
      <c r="J26" s="17">
        <v>170</v>
      </c>
      <c r="K26" s="20">
        <v>6</v>
      </c>
      <c r="L26" s="20">
        <v>1043.001</v>
      </c>
      <c r="M26" s="21">
        <v>173.83349999999999</v>
      </c>
      <c r="N26" s="22">
        <v>4</v>
      </c>
      <c r="O26" s="23">
        <v>177.83349999999999</v>
      </c>
    </row>
    <row r="27" spans="1:15" x14ac:dyDescent="0.25">
      <c r="A27" s="13" t="s">
        <v>25</v>
      </c>
      <c r="B27" s="14" t="s">
        <v>33</v>
      </c>
      <c r="C27" s="15">
        <v>45475</v>
      </c>
      <c r="D27" s="16" t="s">
        <v>21</v>
      </c>
      <c r="E27" s="17">
        <v>179</v>
      </c>
      <c r="F27" s="17">
        <v>179</v>
      </c>
      <c r="G27" s="17">
        <v>181</v>
      </c>
      <c r="H27" s="17">
        <v>181</v>
      </c>
      <c r="I27" s="17"/>
      <c r="J27" s="17"/>
      <c r="K27" s="20">
        <v>4</v>
      </c>
      <c r="L27" s="20">
        <v>720</v>
      </c>
      <c r="M27" s="21">
        <v>180</v>
      </c>
      <c r="N27" s="22">
        <v>9</v>
      </c>
      <c r="O27" s="23">
        <v>189</v>
      </c>
    </row>
    <row r="28" spans="1:15" x14ac:dyDescent="0.25">
      <c r="A28" s="13" t="s">
        <v>25</v>
      </c>
      <c r="B28" s="14" t="s">
        <v>33</v>
      </c>
      <c r="C28" s="15">
        <v>45484</v>
      </c>
      <c r="D28" s="16" t="s">
        <v>21</v>
      </c>
      <c r="E28" s="17">
        <v>182</v>
      </c>
      <c r="F28" s="17">
        <v>174</v>
      </c>
      <c r="G28" s="17">
        <v>180</v>
      </c>
      <c r="H28" s="17"/>
      <c r="I28" s="17"/>
      <c r="J28" s="17"/>
      <c r="K28" s="20">
        <v>3</v>
      </c>
      <c r="L28" s="20">
        <v>536</v>
      </c>
      <c r="M28" s="21">
        <v>178.66666666666666</v>
      </c>
      <c r="N28" s="22">
        <v>6</v>
      </c>
      <c r="O28" s="23">
        <v>184.66666666666666</v>
      </c>
    </row>
    <row r="29" spans="1:15" x14ac:dyDescent="0.25">
      <c r="A29" s="13" t="s">
        <v>25</v>
      </c>
      <c r="B29" s="14" t="s">
        <v>33</v>
      </c>
      <c r="C29" s="15">
        <v>45486</v>
      </c>
      <c r="D29" s="16" t="s">
        <v>21</v>
      </c>
      <c r="E29" s="17">
        <v>164</v>
      </c>
      <c r="F29" s="17">
        <v>157</v>
      </c>
      <c r="G29" s="17">
        <v>173</v>
      </c>
      <c r="H29" s="17">
        <v>175</v>
      </c>
      <c r="I29" s="17"/>
      <c r="J29" s="17"/>
      <c r="K29" s="20">
        <v>4</v>
      </c>
      <c r="L29" s="20">
        <v>669</v>
      </c>
      <c r="M29" s="21">
        <v>167.25</v>
      </c>
      <c r="N29" s="22">
        <v>2</v>
      </c>
      <c r="O29" s="23">
        <v>169.25</v>
      </c>
    </row>
    <row r="30" spans="1:15" x14ac:dyDescent="0.25">
      <c r="A30" s="13" t="s">
        <v>25</v>
      </c>
      <c r="B30" s="14" t="s">
        <v>33</v>
      </c>
      <c r="C30" s="15">
        <v>45487</v>
      </c>
      <c r="D30" s="16" t="s">
        <v>48</v>
      </c>
      <c r="E30" s="17">
        <v>182</v>
      </c>
      <c r="F30" s="17">
        <v>182</v>
      </c>
      <c r="G30" s="17">
        <v>179</v>
      </c>
      <c r="H30" s="17">
        <v>179</v>
      </c>
      <c r="I30" s="17"/>
      <c r="J30" s="17"/>
      <c r="K30" s="20">
        <v>4</v>
      </c>
      <c r="L30" s="20">
        <v>722</v>
      </c>
      <c r="M30" s="21">
        <v>180.5</v>
      </c>
      <c r="N30" s="22">
        <v>8</v>
      </c>
      <c r="O30" s="23">
        <v>188.5</v>
      </c>
    </row>
    <row r="31" spans="1:15" x14ac:dyDescent="0.25">
      <c r="A31" s="13" t="s">
        <v>25</v>
      </c>
      <c r="B31" s="14" t="s">
        <v>33</v>
      </c>
      <c r="C31" s="15">
        <v>45486</v>
      </c>
      <c r="D31" s="16" t="s">
        <v>21</v>
      </c>
      <c r="E31" s="17">
        <v>179</v>
      </c>
      <c r="F31" s="17">
        <v>180.001</v>
      </c>
      <c r="G31" s="17">
        <v>175.001</v>
      </c>
      <c r="H31" s="17">
        <v>180.001</v>
      </c>
      <c r="I31" s="17"/>
      <c r="J31" s="17"/>
      <c r="K31" s="20">
        <v>4</v>
      </c>
      <c r="L31" s="20">
        <v>714.00299999999993</v>
      </c>
      <c r="M31" s="21">
        <v>178.50074999999998</v>
      </c>
      <c r="N31" s="22">
        <v>2</v>
      </c>
      <c r="O31" s="23">
        <v>180.50074999999998</v>
      </c>
    </row>
    <row r="32" spans="1:15" x14ac:dyDescent="0.25">
      <c r="A32" s="13" t="s">
        <v>25</v>
      </c>
      <c r="B32" s="14" t="s">
        <v>33</v>
      </c>
      <c r="C32" s="15">
        <v>45498</v>
      </c>
      <c r="D32" s="16" t="s">
        <v>21</v>
      </c>
      <c r="E32" s="17">
        <v>181</v>
      </c>
      <c r="F32" s="17">
        <v>186</v>
      </c>
      <c r="G32" s="17">
        <v>178</v>
      </c>
      <c r="H32" s="17"/>
      <c r="I32" s="17"/>
      <c r="J32" s="17"/>
      <c r="K32" s="20">
        <v>3</v>
      </c>
      <c r="L32" s="20">
        <v>545</v>
      </c>
      <c r="M32" s="21">
        <v>181.66666666666666</v>
      </c>
      <c r="N32" s="22">
        <v>2</v>
      </c>
      <c r="O32" s="23">
        <v>183.66666666666666</v>
      </c>
    </row>
    <row r="33" spans="1:15" x14ac:dyDescent="0.25">
      <c r="A33" s="13" t="s">
        <v>25</v>
      </c>
      <c r="B33" s="14" t="s">
        <v>33</v>
      </c>
      <c r="C33" s="15">
        <v>45510</v>
      </c>
      <c r="D33" s="16" t="s">
        <v>21</v>
      </c>
      <c r="E33" s="17">
        <v>186</v>
      </c>
      <c r="F33" s="17">
        <v>181</v>
      </c>
      <c r="G33" s="17">
        <v>183</v>
      </c>
      <c r="H33" s="17">
        <v>180</v>
      </c>
      <c r="I33" s="17"/>
      <c r="J33" s="17"/>
      <c r="K33" s="20">
        <v>4</v>
      </c>
      <c r="L33" s="20">
        <v>730</v>
      </c>
      <c r="M33" s="21">
        <v>182.5</v>
      </c>
      <c r="N33" s="22">
        <v>9</v>
      </c>
      <c r="O33" s="23">
        <v>191.5</v>
      </c>
    </row>
    <row r="34" spans="1:15" x14ac:dyDescent="0.25">
      <c r="A34" s="13" t="s">
        <v>25</v>
      </c>
      <c r="B34" s="14" t="s">
        <v>33</v>
      </c>
      <c r="C34" s="15">
        <v>45512</v>
      </c>
      <c r="D34" s="16" t="s">
        <v>21</v>
      </c>
      <c r="E34" s="17">
        <v>183.001</v>
      </c>
      <c r="F34" s="17">
        <v>180</v>
      </c>
      <c r="G34" s="17">
        <v>183</v>
      </c>
      <c r="H34" s="17"/>
      <c r="I34" s="17"/>
      <c r="J34" s="17"/>
      <c r="K34" s="20">
        <v>3</v>
      </c>
      <c r="L34" s="20">
        <v>546.00099999999998</v>
      </c>
      <c r="M34" s="21">
        <v>182.00033333333332</v>
      </c>
      <c r="N34" s="22">
        <v>3</v>
      </c>
      <c r="O34" s="23">
        <v>185.00033333333332</v>
      </c>
    </row>
    <row r="35" spans="1:15" x14ac:dyDescent="0.25">
      <c r="A35" s="13" t="s">
        <v>25</v>
      </c>
      <c r="B35" s="14" t="s">
        <v>33</v>
      </c>
      <c r="C35" s="15">
        <v>45514</v>
      </c>
      <c r="D35" s="16" t="s">
        <v>21</v>
      </c>
      <c r="E35" s="17">
        <v>180</v>
      </c>
      <c r="F35" s="17">
        <v>183</v>
      </c>
      <c r="G35" s="17">
        <v>185</v>
      </c>
      <c r="H35" s="17">
        <v>182</v>
      </c>
      <c r="I35" s="17"/>
      <c r="J35" s="17"/>
      <c r="K35" s="20">
        <v>4</v>
      </c>
      <c r="L35" s="20">
        <v>730</v>
      </c>
      <c r="M35" s="21">
        <v>182.5</v>
      </c>
      <c r="N35" s="22">
        <v>3</v>
      </c>
      <c r="O35" s="23">
        <v>185.5</v>
      </c>
    </row>
    <row r="36" spans="1:15" x14ac:dyDescent="0.25">
      <c r="A36" s="13" t="s">
        <v>25</v>
      </c>
      <c r="B36" s="14" t="s">
        <v>33</v>
      </c>
      <c r="C36" s="15">
        <v>45515</v>
      </c>
      <c r="D36" s="16" t="s">
        <v>48</v>
      </c>
      <c r="E36" s="17">
        <v>175</v>
      </c>
      <c r="F36" s="17">
        <v>174</v>
      </c>
      <c r="G36" s="17">
        <v>174</v>
      </c>
      <c r="H36" s="17">
        <v>179</v>
      </c>
      <c r="I36" s="17"/>
      <c r="J36" s="17"/>
      <c r="K36" s="20">
        <v>4</v>
      </c>
      <c r="L36" s="20">
        <v>702</v>
      </c>
      <c r="M36" s="21">
        <v>175.5</v>
      </c>
      <c r="N36" s="22">
        <v>6</v>
      </c>
      <c r="O36" s="23">
        <v>181.5</v>
      </c>
    </row>
    <row r="37" spans="1:15" x14ac:dyDescent="0.25">
      <c r="A37" s="13" t="s">
        <v>25</v>
      </c>
      <c r="B37" s="14" t="s">
        <v>33</v>
      </c>
      <c r="C37" s="15">
        <v>45526</v>
      </c>
      <c r="D37" s="16" t="s">
        <v>21</v>
      </c>
      <c r="E37" s="17">
        <v>176</v>
      </c>
      <c r="F37" s="17">
        <v>182</v>
      </c>
      <c r="G37" s="17">
        <v>185</v>
      </c>
      <c r="H37" s="17"/>
      <c r="I37" s="17"/>
      <c r="J37" s="17"/>
      <c r="K37" s="20">
        <v>3</v>
      </c>
      <c r="L37" s="20">
        <v>543</v>
      </c>
      <c r="M37" s="21">
        <v>181</v>
      </c>
      <c r="N37" s="22">
        <v>7</v>
      </c>
      <c r="O37" s="23">
        <v>188</v>
      </c>
    </row>
    <row r="38" spans="1:15" x14ac:dyDescent="0.25">
      <c r="A38" s="13" t="s">
        <v>25</v>
      </c>
      <c r="B38" s="14" t="s">
        <v>33</v>
      </c>
      <c r="C38" s="15">
        <v>45528</v>
      </c>
      <c r="D38" s="16" t="s">
        <v>21</v>
      </c>
      <c r="E38" s="17">
        <v>175</v>
      </c>
      <c r="F38" s="17">
        <v>185</v>
      </c>
      <c r="G38" s="17">
        <v>182</v>
      </c>
      <c r="H38" s="17">
        <v>189</v>
      </c>
      <c r="I38" s="17"/>
      <c r="J38" s="17"/>
      <c r="K38" s="20">
        <v>4</v>
      </c>
      <c r="L38" s="20">
        <v>731</v>
      </c>
      <c r="M38" s="21">
        <v>182.75</v>
      </c>
      <c r="N38" s="22">
        <v>9</v>
      </c>
      <c r="O38" s="23">
        <v>191.75</v>
      </c>
    </row>
    <row r="39" spans="1:15" x14ac:dyDescent="0.25">
      <c r="A39" s="13" t="s">
        <v>25</v>
      </c>
      <c r="B39" s="14" t="s">
        <v>33</v>
      </c>
      <c r="C39" s="15">
        <v>45529</v>
      </c>
      <c r="D39" s="16" t="s">
        <v>48</v>
      </c>
      <c r="E39" s="17">
        <v>182</v>
      </c>
      <c r="F39" s="17">
        <v>181</v>
      </c>
      <c r="G39" s="17">
        <v>183</v>
      </c>
      <c r="H39" s="17">
        <v>187</v>
      </c>
      <c r="I39" s="17"/>
      <c r="J39" s="17"/>
      <c r="K39" s="20">
        <v>4</v>
      </c>
      <c r="L39" s="20">
        <v>733</v>
      </c>
      <c r="M39" s="21">
        <v>183.25</v>
      </c>
      <c r="N39" s="22">
        <v>11</v>
      </c>
      <c r="O39" s="23">
        <v>194.25</v>
      </c>
    </row>
    <row r="40" spans="1:15" x14ac:dyDescent="0.25">
      <c r="A40" s="13" t="s">
        <v>25</v>
      </c>
      <c r="B40" s="14" t="s">
        <v>33</v>
      </c>
      <c r="C40" s="15">
        <v>45547</v>
      </c>
      <c r="D40" s="16" t="s">
        <v>21</v>
      </c>
      <c r="E40" s="17">
        <v>182.001</v>
      </c>
      <c r="F40" s="17">
        <v>180</v>
      </c>
      <c r="G40" s="17">
        <v>179</v>
      </c>
      <c r="H40" s="17"/>
      <c r="I40" s="17"/>
      <c r="J40" s="17"/>
      <c r="K40" s="20">
        <v>3</v>
      </c>
      <c r="L40" s="20">
        <v>541.00099999999998</v>
      </c>
      <c r="M40" s="21">
        <v>180.33366666666666</v>
      </c>
      <c r="N40" s="22">
        <v>3</v>
      </c>
      <c r="O40" s="23">
        <v>183.33366666666666</v>
      </c>
    </row>
    <row r="41" spans="1:15" x14ac:dyDescent="0.25">
      <c r="A41" s="13" t="s">
        <v>25</v>
      </c>
      <c r="B41" s="14" t="s">
        <v>33</v>
      </c>
      <c r="C41" s="15">
        <v>45549</v>
      </c>
      <c r="D41" s="16" t="s">
        <v>21</v>
      </c>
      <c r="E41" s="17">
        <v>187</v>
      </c>
      <c r="F41" s="17">
        <v>191</v>
      </c>
      <c r="G41" s="17">
        <v>182.001</v>
      </c>
      <c r="H41" s="17">
        <v>187</v>
      </c>
      <c r="I41" s="17"/>
      <c r="J41" s="17"/>
      <c r="K41" s="20">
        <v>4</v>
      </c>
      <c r="L41" s="20">
        <v>747.00099999999998</v>
      </c>
      <c r="M41" s="21">
        <v>186.75024999999999</v>
      </c>
      <c r="N41" s="22">
        <v>13</v>
      </c>
      <c r="O41" s="23">
        <v>199.75024999999999</v>
      </c>
    </row>
    <row r="42" spans="1:15" x14ac:dyDescent="0.25">
      <c r="A42" s="13" t="s">
        <v>25</v>
      </c>
      <c r="B42" s="14" t="s">
        <v>33</v>
      </c>
      <c r="C42" s="15">
        <v>45550</v>
      </c>
      <c r="D42" s="16" t="s">
        <v>48</v>
      </c>
      <c r="E42" s="17">
        <v>187</v>
      </c>
      <c r="F42" s="17">
        <v>186</v>
      </c>
      <c r="G42" s="17">
        <v>189</v>
      </c>
      <c r="H42" s="17">
        <v>179</v>
      </c>
      <c r="I42" s="17"/>
      <c r="J42" s="17"/>
      <c r="K42" s="20">
        <v>4</v>
      </c>
      <c r="L42" s="20">
        <v>741</v>
      </c>
      <c r="M42" s="21">
        <v>185.25</v>
      </c>
      <c r="N42" s="22">
        <v>13</v>
      </c>
      <c r="O42" s="23">
        <v>198.25</v>
      </c>
    </row>
    <row r="43" spans="1:15" x14ac:dyDescent="0.25">
      <c r="A43" s="13" t="s">
        <v>25</v>
      </c>
      <c r="B43" s="14" t="s">
        <v>33</v>
      </c>
      <c r="C43" s="15">
        <v>45552</v>
      </c>
      <c r="D43" s="16" t="s">
        <v>21</v>
      </c>
      <c r="E43" s="17">
        <v>185.001</v>
      </c>
      <c r="F43" s="17">
        <v>179</v>
      </c>
      <c r="G43" s="17">
        <v>191</v>
      </c>
      <c r="H43" s="17">
        <v>188</v>
      </c>
      <c r="I43" s="17"/>
      <c r="J43" s="17"/>
      <c r="K43" s="20">
        <v>4</v>
      </c>
      <c r="L43" s="20">
        <v>743.00099999999998</v>
      </c>
      <c r="M43" s="21">
        <v>185.75024999999999</v>
      </c>
      <c r="N43" s="22">
        <v>9</v>
      </c>
      <c r="O43" s="23">
        <v>194.75024999999999</v>
      </c>
    </row>
    <row r="44" spans="1:15" x14ac:dyDescent="0.25">
      <c r="A44" s="13" t="s">
        <v>25</v>
      </c>
      <c r="B44" s="14" t="s">
        <v>33</v>
      </c>
      <c r="C44" s="15">
        <v>45561</v>
      </c>
      <c r="D44" s="16" t="s">
        <v>21</v>
      </c>
      <c r="E44" s="17">
        <v>175</v>
      </c>
      <c r="F44" s="17">
        <v>177</v>
      </c>
      <c r="G44" s="17">
        <v>180</v>
      </c>
      <c r="H44" s="17"/>
      <c r="I44" s="17"/>
      <c r="J44" s="17"/>
      <c r="K44" s="20">
        <v>3</v>
      </c>
      <c r="L44" s="20">
        <v>532</v>
      </c>
      <c r="M44" s="21">
        <v>177.33333333333334</v>
      </c>
      <c r="N44" s="22">
        <v>2</v>
      </c>
      <c r="O44" s="23">
        <v>179.33333333333334</v>
      </c>
    </row>
    <row r="45" spans="1:15" x14ac:dyDescent="0.25">
      <c r="A45" s="13" t="s">
        <v>25</v>
      </c>
      <c r="B45" s="14" t="s">
        <v>33</v>
      </c>
      <c r="C45" s="15">
        <v>45563</v>
      </c>
      <c r="D45" s="16" t="s">
        <v>21</v>
      </c>
      <c r="E45" s="17">
        <v>177.001</v>
      </c>
      <c r="F45" s="17">
        <v>172</v>
      </c>
      <c r="G45" s="17">
        <v>169</v>
      </c>
      <c r="H45" s="17">
        <v>167</v>
      </c>
      <c r="I45" s="17"/>
      <c r="J45" s="17"/>
      <c r="K45" s="20">
        <v>4</v>
      </c>
      <c r="L45" s="20">
        <v>685.00099999999998</v>
      </c>
      <c r="M45" s="21">
        <v>171.25024999999999</v>
      </c>
      <c r="N45" s="22">
        <v>2</v>
      </c>
      <c r="O45" s="23">
        <v>173.25024999999999</v>
      </c>
    </row>
    <row r="46" spans="1:15" x14ac:dyDescent="0.25">
      <c r="A46" s="13" t="s">
        <v>25</v>
      </c>
      <c r="B46" s="14" t="s">
        <v>33</v>
      </c>
      <c r="C46" s="15">
        <v>45564</v>
      </c>
      <c r="D46" s="16" t="s">
        <v>48</v>
      </c>
      <c r="E46" s="17">
        <v>173</v>
      </c>
      <c r="F46" s="17">
        <v>181</v>
      </c>
      <c r="G46" s="17">
        <v>174</v>
      </c>
      <c r="H46" s="17">
        <v>165</v>
      </c>
      <c r="I46" s="17"/>
      <c r="J46" s="17"/>
      <c r="K46" s="20">
        <v>4</v>
      </c>
      <c r="L46" s="20">
        <v>693</v>
      </c>
      <c r="M46" s="21">
        <v>173.25</v>
      </c>
      <c r="N46" s="22">
        <v>3</v>
      </c>
      <c r="O46" s="23">
        <v>176.25</v>
      </c>
    </row>
    <row r="47" spans="1:15" x14ac:dyDescent="0.25">
      <c r="A47" s="13" t="s">
        <v>25</v>
      </c>
      <c r="B47" s="14" t="s">
        <v>33</v>
      </c>
      <c r="C47" s="15">
        <v>45566</v>
      </c>
      <c r="D47" s="16" t="s">
        <v>21</v>
      </c>
      <c r="E47" s="17">
        <v>189</v>
      </c>
      <c r="F47" s="17">
        <v>189</v>
      </c>
      <c r="G47" s="17">
        <v>190</v>
      </c>
      <c r="H47" s="17">
        <v>187</v>
      </c>
      <c r="I47" s="17"/>
      <c r="J47" s="17"/>
      <c r="K47" s="20">
        <v>4</v>
      </c>
      <c r="L47" s="20">
        <v>755</v>
      </c>
      <c r="M47" s="21">
        <v>188.75</v>
      </c>
      <c r="N47" s="22">
        <v>13</v>
      </c>
      <c r="O47" s="23">
        <v>201.75</v>
      </c>
    </row>
    <row r="48" spans="1:15" x14ac:dyDescent="0.25">
      <c r="A48" s="13" t="s">
        <v>25</v>
      </c>
      <c r="B48" s="14" t="s">
        <v>33</v>
      </c>
      <c r="C48" s="15">
        <v>45577</v>
      </c>
      <c r="D48" s="16" t="s">
        <v>21</v>
      </c>
      <c r="E48" s="17">
        <v>185</v>
      </c>
      <c r="F48" s="17">
        <v>185</v>
      </c>
      <c r="G48" s="17">
        <v>186.001</v>
      </c>
      <c r="H48" s="17">
        <v>185</v>
      </c>
      <c r="I48" s="17"/>
      <c r="J48" s="17"/>
      <c r="K48" s="20">
        <v>4</v>
      </c>
      <c r="L48" s="20">
        <v>741.00099999999998</v>
      </c>
      <c r="M48" s="21">
        <v>185.25024999999999</v>
      </c>
      <c r="N48" s="22">
        <v>9</v>
      </c>
      <c r="O48" s="23">
        <v>194.25024999999999</v>
      </c>
    </row>
    <row r="49" spans="1:15" x14ac:dyDescent="0.25">
      <c r="A49" s="13" t="s">
        <v>25</v>
      </c>
      <c r="B49" s="14" t="s">
        <v>33</v>
      </c>
      <c r="C49" s="15">
        <v>45578</v>
      </c>
      <c r="D49" s="16" t="s">
        <v>48</v>
      </c>
      <c r="E49" s="17">
        <v>186</v>
      </c>
      <c r="F49" s="17">
        <v>190</v>
      </c>
      <c r="G49" s="17">
        <v>189</v>
      </c>
      <c r="H49" s="17">
        <v>185</v>
      </c>
      <c r="I49" s="17">
        <v>187</v>
      </c>
      <c r="J49" s="17">
        <v>186</v>
      </c>
      <c r="K49" s="20">
        <v>6</v>
      </c>
      <c r="L49" s="20">
        <v>1123</v>
      </c>
      <c r="M49" s="21">
        <v>187.16666666666666</v>
      </c>
      <c r="N49" s="22">
        <v>30</v>
      </c>
      <c r="O49" s="23">
        <v>217.16666666666666</v>
      </c>
    </row>
    <row r="50" spans="1:15" x14ac:dyDescent="0.25">
      <c r="A50" s="13" t="s">
        <v>25</v>
      </c>
      <c r="B50" s="14" t="s">
        <v>33</v>
      </c>
      <c r="C50" s="15">
        <v>45585</v>
      </c>
      <c r="D50" s="16" t="s">
        <v>21</v>
      </c>
      <c r="E50" s="17">
        <v>182.001</v>
      </c>
      <c r="F50" s="17">
        <v>191</v>
      </c>
      <c r="G50" s="17">
        <v>186</v>
      </c>
      <c r="H50" s="17">
        <v>180.00200000000001</v>
      </c>
      <c r="I50" s="17">
        <v>187</v>
      </c>
      <c r="J50" s="17">
        <v>187</v>
      </c>
      <c r="K50" s="20">
        <v>6</v>
      </c>
      <c r="L50" s="20">
        <v>1113.0029999999999</v>
      </c>
      <c r="M50" s="21">
        <v>185.50049999999999</v>
      </c>
      <c r="N50" s="22">
        <v>30</v>
      </c>
      <c r="O50" s="23">
        <v>215.50049999999999</v>
      </c>
    </row>
    <row r="51" spans="1:15" x14ac:dyDescent="0.25">
      <c r="A51" s="13" t="s">
        <v>25</v>
      </c>
      <c r="B51" s="14" t="s">
        <v>33</v>
      </c>
      <c r="C51" s="15">
        <v>45592</v>
      </c>
      <c r="D51" s="16" t="s">
        <v>48</v>
      </c>
      <c r="E51" s="17">
        <v>186</v>
      </c>
      <c r="F51" s="17">
        <v>189</v>
      </c>
      <c r="G51" s="52">
        <v>195</v>
      </c>
      <c r="H51" s="52">
        <v>194</v>
      </c>
      <c r="I51" s="17"/>
      <c r="J51" s="17"/>
      <c r="K51" s="20">
        <v>4</v>
      </c>
      <c r="L51" s="20">
        <v>764</v>
      </c>
      <c r="M51" s="21">
        <v>191</v>
      </c>
      <c r="N51" s="22">
        <v>9</v>
      </c>
      <c r="O51" s="23">
        <v>200</v>
      </c>
    </row>
    <row r="52" spans="1:15" x14ac:dyDescent="0.25">
      <c r="A52" s="13" t="s">
        <v>25</v>
      </c>
      <c r="B52" s="14" t="s">
        <v>33</v>
      </c>
      <c r="C52" s="15">
        <v>45605</v>
      </c>
      <c r="D52" s="16" t="s">
        <v>21</v>
      </c>
      <c r="E52" s="17">
        <v>183</v>
      </c>
      <c r="F52" s="17">
        <v>180.001</v>
      </c>
      <c r="G52" s="17">
        <v>184</v>
      </c>
      <c r="H52" s="17">
        <v>187</v>
      </c>
      <c r="I52" s="17">
        <v>190</v>
      </c>
      <c r="J52" s="17">
        <v>185</v>
      </c>
      <c r="K52" s="20">
        <v>6</v>
      </c>
      <c r="L52" s="20">
        <v>1109.001</v>
      </c>
      <c r="M52" s="21">
        <v>184.83349999999999</v>
      </c>
      <c r="N52" s="22">
        <v>22</v>
      </c>
      <c r="O52" s="23">
        <v>206.83349999999999</v>
      </c>
    </row>
    <row r="54" spans="1:15" x14ac:dyDescent="0.25">
      <c r="K54" s="8">
        <f>SUM(K2:K53)</f>
        <v>202</v>
      </c>
      <c r="L54" s="8">
        <f>SUM(L2:L53)</f>
        <v>36358.022999999994</v>
      </c>
      <c r="M54" s="7">
        <f>SUM(L54/K54)</f>
        <v>179.9902128712871</v>
      </c>
      <c r="N54" s="8">
        <f>SUM(N2:N53)</f>
        <v>408</v>
      </c>
      <c r="O54" s="12">
        <f>SUM(M54+N54)</f>
        <v>587.9902128712871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C2" name="Range1_2_6"/>
    <protectedRange algorithmName="SHA-512" hashValue="ON39YdpmFHfN9f47KpiRvqrKx0V9+erV1CNkpWzYhW/Qyc6aT8rEyCrvauWSYGZK2ia3o7vd3akF07acHAFpOA==" saltValue="yVW9XmDwTqEnmpSGai0KYg==" spinCount="100000" sqref="B4:C4 E4:J4" name="Range1_5"/>
    <protectedRange algorithmName="SHA-512" hashValue="ON39YdpmFHfN9f47KpiRvqrKx0V9+erV1CNkpWzYhW/Qyc6aT8rEyCrvauWSYGZK2ia3o7vd3akF07acHAFpOA==" saltValue="yVW9XmDwTqEnmpSGai0KYg==" spinCount="100000" sqref="D4" name="Range1_1_3"/>
    <protectedRange algorithmName="SHA-512" hashValue="ON39YdpmFHfN9f47KpiRvqrKx0V9+erV1CNkpWzYhW/Qyc6aT8rEyCrvauWSYGZK2ia3o7vd3akF07acHAFpOA==" saltValue="yVW9XmDwTqEnmpSGai0KYg==" spinCount="100000" sqref="B27:C27 E27:J27 E28:J28 B28:C28" name="Range1_21"/>
    <protectedRange algorithmName="SHA-512" hashValue="ON39YdpmFHfN9f47KpiRvqrKx0V9+erV1CNkpWzYhW/Qyc6aT8rEyCrvauWSYGZK2ia3o7vd3akF07acHAFpOA==" saltValue="yVW9XmDwTqEnmpSGai0KYg==" spinCount="100000" sqref="D27 D28" name="Range1_1_16"/>
    <protectedRange algorithmName="SHA-512" hashValue="ON39YdpmFHfN9f47KpiRvqrKx0V9+erV1CNkpWzYhW/Qyc6aT8rEyCrvauWSYGZK2ia3o7vd3akF07acHAFpOA==" saltValue="yVW9XmDwTqEnmpSGai0KYg==" spinCount="100000" sqref="B43:C43 E43:J43" name="Range1_30"/>
    <protectedRange algorithmName="SHA-512" hashValue="ON39YdpmFHfN9f47KpiRvqrKx0V9+erV1CNkpWzYhW/Qyc6aT8rEyCrvauWSYGZK2ia3o7vd3akF07acHAFpOA==" saltValue="yVW9XmDwTqEnmpSGai0KYg==" spinCount="100000" sqref="D43" name="Range1_1_23"/>
  </protectedRanges>
  <hyperlinks>
    <hyperlink ref="Q1" location="'National Rankings'!A1" display="Back to Ranking" xr:uid="{75BD5392-58C3-4C36-86E4-28548653E54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00ADA3E-1753-42E4-AA11-99402F7B229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4BEF5-DC92-4EFA-B88E-518FA39E6F8E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19</v>
      </c>
    </row>
    <row r="2" spans="1:17" x14ac:dyDescent="0.25">
      <c r="A2" s="13" t="s">
        <v>25</v>
      </c>
      <c r="B2" s="14" t="s">
        <v>98</v>
      </c>
      <c r="C2" s="15">
        <v>45466</v>
      </c>
      <c r="D2" s="16" t="s">
        <v>48</v>
      </c>
      <c r="E2" s="17">
        <v>153</v>
      </c>
      <c r="F2" s="17">
        <v>149</v>
      </c>
      <c r="G2" s="17">
        <v>153</v>
      </c>
      <c r="H2" s="17">
        <v>168</v>
      </c>
      <c r="I2" s="17"/>
      <c r="J2" s="17"/>
      <c r="K2" s="20">
        <v>4</v>
      </c>
      <c r="L2" s="20">
        <v>623</v>
      </c>
      <c r="M2" s="21">
        <v>155.75</v>
      </c>
      <c r="N2" s="22">
        <v>2</v>
      </c>
      <c r="O2" s="23">
        <v>157.75</v>
      </c>
    </row>
    <row r="4" spans="1:17" x14ac:dyDescent="0.25">
      <c r="K4" s="8">
        <f>SUM(K2:K3)</f>
        <v>4</v>
      </c>
      <c r="L4" s="8">
        <f>SUM(L2:L3)</f>
        <v>623</v>
      </c>
      <c r="M4" s="7">
        <f>SUM(L4/K4)</f>
        <v>155.75</v>
      </c>
      <c r="N4" s="8">
        <f>SUM(N2:N3)</f>
        <v>2</v>
      </c>
      <c r="O4" s="12">
        <f>SUM(M4+N4)</f>
        <v>157.75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7D42C3C6-6CF0-4E72-9CF0-F31ACE4B060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311D376-9E2D-4F71-A395-EE7945C5B2A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BEC91-CD43-4B87-8BCE-CD148E8E2B0E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19</v>
      </c>
    </row>
    <row r="2" spans="1:17" x14ac:dyDescent="0.25">
      <c r="A2" s="13" t="s">
        <v>25</v>
      </c>
      <c r="B2" s="14" t="s">
        <v>64</v>
      </c>
      <c r="C2" s="15">
        <v>45388</v>
      </c>
      <c r="D2" s="16" t="s">
        <v>42</v>
      </c>
      <c r="E2" s="17">
        <v>165</v>
      </c>
      <c r="F2" s="17">
        <v>161</v>
      </c>
      <c r="G2" s="17">
        <v>157</v>
      </c>
      <c r="H2" s="17">
        <v>156</v>
      </c>
      <c r="I2" s="17"/>
      <c r="J2" s="17"/>
      <c r="K2" s="20">
        <v>4</v>
      </c>
      <c r="L2" s="20">
        <v>639</v>
      </c>
      <c r="M2" s="21">
        <v>159.75</v>
      </c>
      <c r="N2" s="22">
        <v>4</v>
      </c>
      <c r="O2" s="23">
        <v>163.75</v>
      </c>
    </row>
    <row r="4" spans="1:17" x14ac:dyDescent="0.25">
      <c r="K4" s="8">
        <f>SUM(K2:K3)</f>
        <v>4</v>
      </c>
      <c r="L4" s="8">
        <f>SUM(L2:L3)</f>
        <v>639</v>
      </c>
      <c r="M4" s="7">
        <f>SUM(L4/K4)</f>
        <v>159.75</v>
      </c>
      <c r="N4" s="8">
        <f>SUM(N2:N3)</f>
        <v>4</v>
      </c>
      <c r="O4" s="12">
        <f>SUM(M4+N4)</f>
        <v>163.75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2" name="Range1_1_53"/>
  </protectedRanges>
  <hyperlinks>
    <hyperlink ref="Q1" location="'National Rankings'!A1" display="Back to Ranking" xr:uid="{CB7E2C66-4509-46AF-912F-90D3E929DB1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CE7CA6D-0005-4476-B9FE-D37064BCCA4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31B00-B447-4B66-9C4E-CDB169761D5B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19</v>
      </c>
    </row>
    <row r="2" spans="1:17" x14ac:dyDescent="0.25">
      <c r="A2" s="13" t="s">
        <v>25</v>
      </c>
      <c r="B2" s="14" t="s">
        <v>109</v>
      </c>
      <c r="C2" s="15">
        <v>45542</v>
      </c>
      <c r="D2" s="16" t="s">
        <v>43</v>
      </c>
      <c r="E2" s="17">
        <v>189</v>
      </c>
      <c r="F2" s="17">
        <v>192</v>
      </c>
      <c r="G2" s="52">
        <v>196</v>
      </c>
      <c r="H2" s="17">
        <v>161</v>
      </c>
      <c r="I2" s="17"/>
      <c r="J2" s="17"/>
      <c r="K2" s="20">
        <v>4</v>
      </c>
      <c r="L2" s="20">
        <v>738</v>
      </c>
      <c r="M2" s="21">
        <v>184.5</v>
      </c>
      <c r="N2" s="22">
        <v>10</v>
      </c>
      <c r="O2" s="23">
        <v>194.5</v>
      </c>
    </row>
    <row r="4" spans="1:17" x14ac:dyDescent="0.25">
      <c r="K4" s="8">
        <f>SUM(K2:K3)</f>
        <v>4</v>
      </c>
      <c r="L4" s="8">
        <f>SUM(L2:L3)</f>
        <v>738</v>
      </c>
      <c r="M4" s="7">
        <f>SUM(L4/K4)</f>
        <v>184.5</v>
      </c>
      <c r="N4" s="8">
        <f>SUM(N2:N3)</f>
        <v>10</v>
      </c>
      <c r="O4" s="12">
        <f>SUM(M4+N4)</f>
        <v>194.5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0B639BD2-A552-4FDB-A757-58FF05624AA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126B878-F34C-4A19-A365-50334575A70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27A69-2779-4832-BF59-516E50431EC6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19</v>
      </c>
    </row>
    <row r="2" spans="1:17" x14ac:dyDescent="0.25">
      <c r="A2" s="13" t="s">
        <v>25</v>
      </c>
      <c r="B2" s="14" t="s">
        <v>65</v>
      </c>
      <c r="C2" s="15">
        <v>45384</v>
      </c>
      <c r="D2" s="16" t="s">
        <v>21</v>
      </c>
      <c r="E2" s="17">
        <v>150</v>
      </c>
      <c r="F2" s="17">
        <v>163</v>
      </c>
      <c r="G2" s="17">
        <v>175</v>
      </c>
      <c r="H2" s="17">
        <v>172</v>
      </c>
      <c r="I2" s="17"/>
      <c r="J2" s="17"/>
      <c r="K2" s="20">
        <v>4</v>
      </c>
      <c r="L2" s="20">
        <v>660</v>
      </c>
      <c r="M2" s="21">
        <v>165</v>
      </c>
      <c r="N2" s="22">
        <v>2</v>
      </c>
      <c r="O2" s="23">
        <v>167</v>
      </c>
    </row>
    <row r="4" spans="1:17" x14ac:dyDescent="0.25">
      <c r="K4" s="8">
        <f>SUM(K2:K3)</f>
        <v>4</v>
      </c>
      <c r="L4" s="8">
        <f>SUM(L2:L3)</f>
        <v>660</v>
      </c>
      <c r="M4" s="7">
        <f>SUM(L4/K4)</f>
        <v>165</v>
      </c>
      <c r="N4" s="8">
        <f>SUM(N2:N3)</f>
        <v>2</v>
      </c>
      <c r="O4" s="12">
        <f>SUM(M4+N4)</f>
        <v>167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6"/>
  </protectedRanges>
  <hyperlinks>
    <hyperlink ref="Q1" location="'National Rankings'!A1" display="Back to Ranking" xr:uid="{82BC0C78-5310-4F74-B02F-71839772D71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9F4BA8E-BA37-4E17-B830-24BEDA797B6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733BF-31CE-4230-9779-9EBB696497EB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19</v>
      </c>
    </row>
    <row r="2" spans="1:17" x14ac:dyDescent="0.25">
      <c r="A2" s="13" t="s">
        <v>25</v>
      </c>
      <c r="B2" s="14" t="s">
        <v>56</v>
      </c>
      <c r="C2" s="15">
        <v>45378</v>
      </c>
      <c r="D2" s="16" t="s">
        <v>60</v>
      </c>
      <c r="E2" s="17">
        <v>153</v>
      </c>
      <c r="F2" s="17">
        <v>150</v>
      </c>
      <c r="G2" s="17">
        <v>160</v>
      </c>
      <c r="H2" s="17">
        <v>159</v>
      </c>
      <c r="I2" s="17"/>
      <c r="J2" s="17"/>
      <c r="K2" s="20">
        <v>4</v>
      </c>
      <c r="L2" s="20">
        <v>622</v>
      </c>
      <c r="M2" s="21">
        <v>155.5</v>
      </c>
      <c r="N2" s="22">
        <v>5</v>
      </c>
      <c r="O2" s="23">
        <v>160.5</v>
      </c>
    </row>
    <row r="4" spans="1:17" x14ac:dyDescent="0.25">
      <c r="K4" s="8">
        <f>SUM(K2:K3)</f>
        <v>4</v>
      </c>
      <c r="L4" s="8">
        <f>SUM(L2:L3)</f>
        <v>622</v>
      </c>
      <c r="M4" s="7">
        <f>SUM(L4/K4)</f>
        <v>155.5</v>
      </c>
      <c r="N4" s="8">
        <f>SUM(N2:N3)</f>
        <v>5</v>
      </c>
      <c r="O4" s="12">
        <f>SUM(M4+N4)</f>
        <v>160.5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9"/>
    <protectedRange algorithmName="SHA-512" hashValue="ON39YdpmFHfN9f47KpiRvqrKx0V9+erV1CNkpWzYhW/Qyc6aT8rEyCrvauWSYGZK2ia3o7vd3akF07acHAFpOA==" saltValue="yVW9XmDwTqEnmpSGai0KYg==" spinCount="100000" sqref="D2" name="Range1_1_7"/>
  </protectedRanges>
  <hyperlinks>
    <hyperlink ref="Q1" location="'National Rankings'!A1" display="Back to Ranking" xr:uid="{7CA0CADC-3D5C-4E5F-A5E6-490283A1BB1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937153-5309-48A8-B02D-BD3DF17B59A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F8E89-A31B-4216-8B61-411D7B1559C3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19</v>
      </c>
    </row>
    <row r="2" spans="1:17" x14ac:dyDescent="0.25">
      <c r="A2" s="13" t="s">
        <v>25</v>
      </c>
      <c r="B2" s="14" t="s">
        <v>57</v>
      </c>
      <c r="C2" s="15">
        <v>45371</v>
      </c>
      <c r="D2" s="16" t="s">
        <v>26</v>
      </c>
      <c r="E2" s="17">
        <v>181</v>
      </c>
      <c r="F2" s="17">
        <v>185</v>
      </c>
      <c r="G2" s="17">
        <v>183</v>
      </c>
      <c r="H2" s="17">
        <v>170</v>
      </c>
      <c r="I2" s="17"/>
      <c r="J2" s="17"/>
      <c r="K2" s="20">
        <v>4</v>
      </c>
      <c r="L2" s="20">
        <v>719</v>
      </c>
      <c r="M2" s="21">
        <v>179.75</v>
      </c>
      <c r="N2" s="22">
        <v>3</v>
      </c>
      <c r="O2" s="23">
        <v>182.75</v>
      </c>
    </row>
    <row r="4" spans="1:17" x14ac:dyDescent="0.25">
      <c r="K4" s="8">
        <f>SUM(K2:K3)</f>
        <v>4</v>
      </c>
      <c r="L4" s="8">
        <f>SUM(L2:L3)</f>
        <v>719</v>
      </c>
      <c r="M4" s="7">
        <f>SUM(L4/K4)</f>
        <v>179.75</v>
      </c>
      <c r="N4" s="8">
        <f>SUM(N2:N3)</f>
        <v>3</v>
      </c>
      <c r="O4" s="12">
        <f>SUM(M4+N4)</f>
        <v>182.75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9"/>
    <protectedRange algorithmName="SHA-512" hashValue="ON39YdpmFHfN9f47KpiRvqrKx0V9+erV1CNkpWzYhW/Qyc6aT8rEyCrvauWSYGZK2ia3o7vd3akF07acHAFpOA==" saltValue="yVW9XmDwTqEnmpSGai0KYg==" spinCount="100000" sqref="D2" name="Range1_1_7"/>
  </protectedRanges>
  <hyperlinks>
    <hyperlink ref="Q1" location="'National Rankings'!A1" display="Back to Ranking" xr:uid="{3CA1D4E5-94CD-4AFA-B7DE-A8543860B4C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60BF5CF-FBC7-4191-9C99-216B9AB31C5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8EE89-DC75-4C52-BA85-2A93B6E86D6D}">
  <dimension ref="A1:Q9"/>
  <sheetViews>
    <sheetView workbookViewId="0">
      <selection activeCell="K10" sqref="K10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19</v>
      </c>
    </row>
    <row r="2" spans="1:17" x14ac:dyDescent="0.25">
      <c r="A2" s="13" t="s">
        <v>25</v>
      </c>
      <c r="B2" s="14" t="s">
        <v>80</v>
      </c>
      <c r="C2" s="15">
        <v>45417</v>
      </c>
      <c r="D2" s="16" t="s">
        <v>81</v>
      </c>
      <c r="E2" s="17">
        <v>182</v>
      </c>
      <c r="F2" s="17">
        <v>184</v>
      </c>
      <c r="G2" s="17">
        <v>188</v>
      </c>
      <c r="H2" s="17">
        <v>184</v>
      </c>
      <c r="I2" s="17"/>
      <c r="J2" s="17"/>
      <c r="K2" s="20">
        <v>4</v>
      </c>
      <c r="L2" s="20">
        <v>738</v>
      </c>
      <c r="M2" s="21">
        <v>184.5</v>
      </c>
      <c r="N2" s="22">
        <v>11</v>
      </c>
      <c r="O2" s="23">
        <v>195.5</v>
      </c>
    </row>
    <row r="3" spans="1:17" x14ac:dyDescent="0.25">
      <c r="A3" s="13" t="s">
        <v>25</v>
      </c>
      <c r="B3" s="14" t="s">
        <v>80</v>
      </c>
      <c r="C3" s="15">
        <v>45452</v>
      </c>
      <c r="D3" s="16" t="s">
        <v>81</v>
      </c>
      <c r="E3" s="17">
        <v>180</v>
      </c>
      <c r="F3" s="17">
        <v>178</v>
      </c>
      <c r="G3" s="17">
        <v>182</v>
      </c>
      <c r="H3" s="17">
        <v>183</v>
      </c>
      <c r="I3" s="17">
        <v>176</v>
      </c>
      <c r="J3" s="17">
        <v>184</v>
      </c>
      <c r="K3" s="20">
        <v>6</v>
      </c>
      <c r="L3" s="20">
        <v>1083</v>
      </c>
      <c r="M3" s="21">
        <v>180.5</v>
      </c>
      <c r="N3" s="22">
        <v>16</v>
      </c>
      <c r="O3" s="23">
        <v>196.5</v>
      </c>
    </row>
    <row r="4" spans="1:17" x14ac:dyDescent="0.25">
      <c r="A4" s="13" t="s">
        <v>25</v>
      </c>
      <c r="B4" s="14" t="s">
        <v>80</v>
      </c>
      <c r="C4" s="15">
        <v>45494</v>
      </c>
      <c r="D4" s="16" t="s">
        <v>81</v>
      </c>
      <c r="E4" s="17">
        <v>191</v>
      </c>
      <c r="F4" s="17">
        <v>188</v>
      </c>
      <c r="G4" s="17">
        <v>189</v>
      </c>
      <c r="H4" s="17">
        <v>184</v>
      </c>
      <c r="I4" s="17"/>
      <c r="J4" s="17"/>
      <c r="K4" s="20">
        <v>4</v>
      </c>
      <c r="L4" s="20">
        <v>752</v>
      </c>
      <c r="M4" s="21">
        <v>188</v>
      </c>
      <c r="N4" s="22">
        <v>9</v>
      </c>
      <c r="O4" s="23">
        <v>197</v>
      </c>
    </row>
    <row r="5" spans="1:17" x14ac:dyDescent="0.25">
      <c r="A5" s="13" t="s">
        <v>25</v>
      </c>
      <c r="B5" s="14" t="s">
        <v>80</v>
      </c>
      <c r="C5" s="15">
        <v>45508</v>
      </c>
      <c r="D5" s="16" t="s">
        <v>81</v>
      </c>
      <c r="E5" s="17">
        <v>186</v>
      </c>
      <c r="F5" s="17">
        <v>188</v>
      </c>
      <c r="G5" s="17">
        <v>186</v>
      </c>
      <c r="H5" s="17">
        <v>187</v>
      </c>
      <c r="I5" s="17"/>
      <c r="J5" s="17"/>
      <c r="K5" s="20">
        <v>4</v>
      </c>
      <c r="L5" s="20">
        <v>747</v>
      </c>
      <c r="M5" s="21">
        <v>186.75</v>
      </c>
      <c r="N5" s="22">
        <v>13</v>
      </c>
      <c r="O5" s="23">
        <v>199.75</v>
      </c>
    </row>
    <row r="6" spans="1:17" x14ac:dyDescent="0.25">
      <c r="A6" s="13" t="s">
        <v>25</v>
      </c>
      <c r="B6" s="14" t="s">
        <v>80</v>
      </c>
      <c r="C6" s="15">
        <v>45543</v>
      </c>
      <c r="D6" s="16" t="s">
        <v>81</v>
      </c>
      <c r="E6" s="17">
        <v>183</v>
      </c>
      <c r="F6" s="17">
        <v>183</v>
      </c>
      <c r="G6" s="17">
        <v>182</v>
      </c>
      <c r="H6" s="17">
        <v>180</v>
      </c>
      <c r="I6" s="17"/>
      <c r="J6" s="17"/>
      <c r="K6" s="20">
        <v>4</v>
      </c>
      <c r="L6" s="20">
        <v>728</v>
      </c>
      <c r="M6" s="21">
        <v>182</v>
      </c>
      <c r="N6" s="22">
        <v>11</v>
      </c>
      <c r="O6" s="23">
        <v>193</v>
      </c>
    </row>
    <row r="7" spans="1:17" x14ac:dyDescent="0.25">
      <c r="A7" s="13" t="s">
        <v>25</v>
      </c>
      <c r="B7" s="14" t="s">
        <v>80</v>
      </c>
      <c r="C7" s="15">
        <v>45564</v>
      </c>
      <c r="D7" s="16" t="s">
        <v>81</v>
      </c>
      <c r="E7" s="17">
        <v>184</v>
      </c>
      <c r="F7" s="17">
        <v>190</v>
      </c>
      <c r="G7" s="17">
        <v>189</v>
      </c>
      <c r="H7" s="17">
        <v>175</v>
      </c>
      <c r="I7" s="17"/>
      <c r="J7" s="17"/>
      <c r="K7" s="20">
        <v>4</v>
      </c>
      <c r="L7" s="20">
        <v>738</v>
      </c>
      <c r="M7" s="21">
        <v>184.5</v>
      </c>
      <c r="N7" s="22">
        <v>9</v>
      </c>
      <c r="O7" s="23">
        <v>193.5</v>
      </c>
    </row>
    <row r="9" spans="1:17" x14ac:dyDescent="0.25">
      <c r="K9" s="8">
        <f>SUM(K2:K8)</f>
        <v>26</v>
      </c>
      <c r="L9" s="8">
        <f>SUM(L2:L8)</f>
        <v>4786</v>
      </c>
      <c r="M9" s="7">
        <f>SUM(L9/K9)</f>
        <v>184.07692307692307</v>
      </c>
      <c r="N9" s="8">
        <f>SUM(N2:N8)</f>
        <v>69</v>
      </c>
      <c r="O9" s="12">
        <f>SUM(M9+N9)</f>
        <v>253.07692307692307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8_2"/>
    <protectedRange algorithmName="SHA-512" hashValue="ON39YdpmFHfN9f47KpiRvqrKx0V9+erV1CNkpWzYhW/Qyc6aT8rEyCrvauWSYGZK2ia3o7vd3akF07acHAFpOA==" saltValue="yVW9XmDwTqEnmpSGai0KYg==" spinCount="100000" sqref="D2" name="Range1_1_4_1"/>
    <protectedRange algorithmName="SHA-512" hashValue="ON39YdpmFHfN9f47KpiRvqrKx0V9+erV1CNkpWzYhW/Qyc6aT8rEyCrvauWSYGZK2ia3o7vd3akF07acHAFpOA==" saltValue="yVW9XmDwTqEnmpSGai0KYg==" spinCount="100000" sqref="C5" name="Range1_3_4"/>
    <protectedRange algorithmName="SHA-512" hashValue="ON39YdpmFHfN9f47KpiRvqrKx0V9+erV1CNkpWzYhW/Qyc6aT8rEyCrvauWSYGZK2ia3o7vd3akF07acHAFpOA==" saltValue="yVW9XmDwTqEnmpSGai0KYg==" spinCount="100000" sqref="E5:J5 B5" name="Range1_16"/>
    <protectedRange algorithmName="SHA-512" hashValue="ON39YdpmFHfN9f47KpiRvqrKx0V9+erV1CNkpWzYhW/Qyc6aT8rEyCrvauWSYGZK2ia3o7vd3akF07acHAFpOA==" saltValue="yVW9XmDwTqEnmpSGai0KYg==" spinCount="100000" sqref="D5" name="Range1_1_15"/>
  </protectedRanges>
  <hyperlinks>
    <hyperlink ref="Q1" location="'National Rankings'!A1" display="Back to Ranking" xr:uid="{4BE62395-ECF1-4027-9182-D822E63AA21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EDB609-C4D6-4BC1-BE59-E3688E1B310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5FD96-76E4-42D7-984C-ABA31340E3DF}">
  <dimension ref="A1:Q18"/>
  <sheetViews>
    <sheetView workbookViewId="0">
      <selection activeCell="K19" sqref="K1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19</v>
      </c>
    </row>
    <row r="2" spans="1:17" x14ac:dyDescent="0.25">
      <c r="A2" s="13" t="s">
        <v>20</v>
      </c>
      <c r="B2" s="43" t="s">
        <v>30</v>
      </c>
      <c r="C2" s="15">
        <v>45332</v>
      </c>
      <c r="D2" s="16" t="s">
        <v>21</v>
      </c>
      <c r="E2" s="17">
        <v>179</v>
      </c>
      <c r="F2" s="17">
        <v>179</v>
      </c>
      <c r="G2" s="17">
        <v>173</v>
      </c>
      <c r="H2" s="17">
        <v>185</v>
      </c>
      <c r="I2" s="17"/>
      <c r="J2" s="17"/>
      <c r="K2" s="20">
        <v>4</v>
      </c>
      <c r="L2" s="20">
        <v>716</v>
      </c>
      <c r="M2" s="21">
        <v>179</v>
      </c>
      <c r="N2" s="22">
        <v>3</v>
      </c>
      <c r="O2" s="23">
        <v>182</v>
      </c>
    </row>
    <row r="3" spans="1:17" x14ac:dyDescent="0.25">
      <c r="A3" s="13" t="s">
        <v>25</v>
      </c>
      <c r="B3" s="14" t="s">
        <v>30</v>
      </c>
      <c r="C3" s="15">
        <v>45346</v>
      </c>
      <c r="D3" s="16" t="s">
        <v>21</v>
      </c>
      <c r="E3" s="17">
        <v>178</v>
      </c>
      <c r="F3" s="17">
        <v>182</v>
      </c>
      <c r="G3" s="17">
        <v>175</v>
      </c>
      <c r="H3" s="17">
        <v>165</v>
      </c>
      <c r="I3" s="17"/>
      <c r="J3" s="17"/>
      <c r="K3" s="20">
        <v>4</v>
      </c>
      <c r="L3" s="20">
        <v>700</v>
      </c>
      <c r="M3" s="21">
        <v>175</v>
      </c>
      <c r="N3" s="22">
        <v>3</v>
      </c>
      <c r="O3" s="23">
        <v>178</v>
      </c>
    </row>
    <row r="4" spans="1:17" x14ac:dyDescent="0.25">
      <c r="A4" s="13" t="s">
        <v>25</v>
      </c>
      <c r="B4" s="14" t="s">
        <v>30</v>
      </c>
      <c r="C4" s="15">
        <v>45360</v>
      </c>
      <c r="D4" s="16" t="s">
        <v>21</v>
      </c>
      <c r="E4" s="17">
        <v>186</v>
      </c>
      <c r="F4" s="17">
        <v>184</v>
      </c>
      <c r="G4" s="17">
        <v>188</v>
      </c>
      <c r="H4" s="17">
        <v>179</v>
      </c>
      <c r="I4" s="17"/>
      <c r="J4" s="17"/>
      <c r="K4" s="20">
        <v>4</v>
      </c>
      <c r="L4" s="20">
        <v>737</v>
      </c>
      <c r="M4" s="21">
        <v>184.25</v>
      </c>
      <c r="N4" s="22">
        <v>11</v>
      </c>
      <c r="O4" s="23">
        <v>195.25</v>
      </c>
    </row>
    <row r="5" spans="1:17" x14ac:dyDescent="0.25">
      <c r="A5" s="13" t="s">
        <v>25</v>
      </c>
      <c r="B5" s="14" t="s">
        <v>30</v>
      </c>
      <c r="C5" s="15">
        <v>45374</v>
      </c>
      <c r="D5" s="16" t="s">
        <v>21</v>
      </c>
      <c r="E5" s="17">
        <v>178</v>
      </c>
      <c r="F5" s="17">
        <v>192</v>
      </c>
      <c r="G5" s="17">
        <v>190</v>
      </c>
      <c r="H5" s="17">
        <v>186</v>
      </c>
      <c r="I5" s="17"/>
      <c r="J5" s="17"/>
      <c r="K5" s="20">
        <v>4</v>
      </c>
      <c r="L5" s="20">
        <v>746</v>
      </c>
      <c r="M5" s="21">
        <v>186.5</v>
      </c>
      <c r="N5" s="22">
        <v>13</v>
      </c>
      <c r="O5" s="23">
        <v>199.5</v>
      </c>
    </row>
    <row r="6" spans="1:17" x14ac:dyDescent="0.25">
      <c r="A6" s="13" t="s">
        <v>25</v>
      </c>
      <c r="B6" s="14" t="s">
        <v>30</v>
      </c>
      <c r="C6" s="15">
        <v>45384</v>
      </c>
      <c r="D6" s="16" t="s">
        <v>21</v>
      </c>
      <c r="E6" s="17">
        <v>180.001</v>
      </c>
      <c r="F6" s="17">
        <v>181.001</v>
      </c>
      <c r="G6" s="17">
        <v>190</v>
      </c>
      <c r="H6" s="17">
        <v>179</v>
      </c>
      <c r="I6" s="17"/>
      <c r="J6" s="17"/>
      <c r="K6" s="20">
        <v>4</v>
      </c>
      <c r="L6" s="20">
        <v>730.00199999999995</v>
      </c>
      <c r="M6" s="21">
        <v>182.50049999999999</v>
      </c>
      <c r="N6" s="22">
        <v>11</v>
      </c>
      <c r="O6" s="23">
        <v>193.50049999999999</v>
      </c>
    </row>
    <row r="7" spans="1:17" x14ac:dyDescent="0.25">
      <c r="A7" s="13" t="s">
        <v>25</v>
      </c>
      <c r="B7" s="14" t="s">
        <v>30</v>
      </c>
      <c r="C7" s="15">
        <v>45393</v>
      </c>
      <c r="D7" s="16" t="s">
        <v>21</v>
      </c>
      <c r="E7" s="17">
        <v>158</v>
      </c>
      <c r="F7" s="17">
        <v>185</v>
      </c>
      <c r="G7" s="17">
        <v>183</v>
      </c>
      <c r="H7" s="17"/>
      <c r="I7" s="17"/>
      <c r="J7" s="17"/>
      <c r="K7" s="20">
        <v>3</v>
      </c>
      <c r="L7" s="20">
        <v>526</v>
      </c>
      <c r="M7" s="21">
        <v>175.33333333333334</v>
      </c>
      <c r="N7" s="22">
        <v>6</v>
      </c>
      <c r="O7" s="23">
        <v>181.33333333333334</v>
      </c>
    </row>
    <row r="8" spans="1:17" x14ac:dyDescent="0.25">
      <c r="A8" s="13" t="s">
        <v>25</v>
      </c>
      <c r="B8" s="14" t="s">
        <v>30</v>
      </c>
      <c r="C8" s="15">
        <v>45395</v>
      </c>
      <c r="D8" s="16" t="s">
        <v>21</v>
      </c>
      <c r="E8" s="17">
        <v>186</v>
      </c>
      <c r="F8" s="17">
        <v>176</v>
      </c>
      <c r="G8" s="17">
        <v>171</v>
      </c>
      <c r="H8" s="17">
        <v>182</v>
      </c>
      <c r="I8" s="17"/>
      <c r="J8" s="17"/>
      <c r="K8" s="20">
        <v>4</v>
      </c>
      <c r="L8" s="20">
        <v>715</v>
      </c>
      <c r="M8" s="21">
        <v>178.75</v>
      </c>
      <c r="N8" s="22">
        <v>11</v>
      </c>
      <c r="O8" s="23">
        <v>189.75</v>
      </c>
    </row>
    <row r="9" spans="1:17" x14ac:dyDescent="0.25">
      <c r="A9" s="13" t="s">
        <v>25</v>
      </c>
      <c r="B9" s="14" t="s">
        <v>30</v>
      </c>
      <c r="C9" s="15">
        <v>45407</v>
      </c>
      <c r="D9" s="16" t="s">
        <v>21</v>
      </c>
      <c r="E9" s="17">
        <v>172</v>
      </c>
      <c r="F9" s="17">
        <v>172</v>
      </c>
      <c r="G9" s="17">
        <v>171</v>
      </c>
      <c r="H9" s="17"/>
      <c r="I9" s="17"/>
      <c r="J9" s="17"/>
      <c r="K9" s="20">
        <v>3</v>
      </c>
      <c r="L9" s="20">
        <v>515</v>
      </c>
      <c r="M9" s="21">
        <v>171.66666666666666</v>
      </c>
      <c r="N9" s="22">
        <v>3</v>
      </c>
      <c r="O9" s="23">
        <v>174.66666666666666</v>
      </c>
    </row>
    <row r="10" spans="1:17" x14ac:dyDescent="0.25">
      <c r="A10" s="13" t="s">
        <v>25</v>
      </c>
      <c r="B10" s="14" t="s">
        <v>30</v>
      </c>
      <c r="C10" s="15">
        <v>45409</v>
      </c>
      <c r="D10" s="16" t="s">
        <v>21</v>
      </c>
      <c r="E10" s="17">
        <v>173</v>
      </c>
      <c r="F10" s="17">
        <v>160</v>
      </c>
      <c r="G10" s="17">
        <v>167</v>
      </c>
      <c r="H10" s="17">
        <v>162</v>
      </c>
      <c r="I10" s="17"/>
      <c r="J10" s="17"/>
      <c r="K10" s="20">
        <v>4</v>
      </c>
      <c r="L10" s="20">
        <v>662</v>
      </c>
      <c r="M10" s="21">
        <v>165.5</v>
      </c>
      <c r="N10" s="22">
        <v>2</v>
      </c>
      <c r="O10" s="23">
        <v>167.5</v>
      </c>
    </row>
    <row r="11" spans="1:17" x14ac:dyDescent="0.25">
      <c r="A11" s="13" t="s">
        <v>25</v>
      </c>
      <c r="B11" s="14" t="s">
        <v>30</v>
      </c>
      <c r="C11" s="15">
        <v>45437</v>
      </c>
      <c r="D11" s="16" t="s">
        <v>21</v>
      </c>
      <c r="E11" s="17">
        <v>175</v>
      </c>
      <c r="F11" s="17">
        <v>185</v>
      </c>
      <c r="G11" s="17">
        <v>168</v>
      </c>
      <c r="H11" s="17">
        <v>173</v>
      </c>
      <c r="I11" s="17"/>
      <c r="J11" s="17"/>
      <c r="K11" s="20">
        <v>4</v>
      </c>
      <c r="L11" s="20">
        <v>701</v>
      </c>
      <c r="M11" s="21">
        <v>175.25</v>
      </c>
      <c r="N11" s="22">
        <v>2</v>
      </c>
      <c r="O11" s="23">
        <v>177.25</v>
      </c>
    </row>
    <row r="12" spans="1:17" x14ac:dyDescent="0.25">
      <c r="A12" s="13" t="s">
        <v>25</v>
      </c>
      <c r="B12" s="14" t="s">
        <v>30</v>
      </c>
      <c r="C12" s="15">
        <v>45447</v>
      </c>
      <c r="D12" s="16" t="s">
        <v>21</v>
      </c>
      <c r="E12" s="17">
        <v>181</v>
      </c>
      <c r="F12" s="17">
        <v>187</v>
      </c>
      <c r="G12" s="17">
        <v>186</v>
      </c>
      <c r="H12" s="17">
        <v>179</v>
      </c>
      <c r="I12" s="17"/>
      <c r="J12" s="17"/>
      <c r="K12" s="20">
        <v>4</v>
      </c>
      <c r="L12" s="20">
        <v>733</v>
      </c>
      <c r="M12" s="21">
        <v>183.25</v>
      </c>
      <c r="N12" s="22">
        <v>11</v>
      </c>
      <c r="O12" s="23">
        <v>194.25</v>
      </c>
    </row>
    <row r="13" spans="1:17" x14ac:dyDescent="0.25">
      <c r="A13" s="13" t="s">
        <v>25</v>
      </c>
      <c r="B13" s="14" t="s">
        <v>30</v>
      </c>
      <c r="C13" s="15">
        <v>45451</v>
      </c>
      <c r="D13" s="16" t="s">
        <v>21</v>
      </c>
      <c r="E13" s="17">
        <v>177</v>
      </c>
      <c r="F13" s="17">
        <v>160</v>
      </c>
      <c r="G13" s="17">
        <v>179</v>
      </c>
      <c r="H13" s="17">
        <v>161</v>
      </c>
      <c r="I13" s="17"/>
      <c r="J13" s="17"/>
      <c r="K13" s="20">
        <v>4</v>
      </c>
      <c r="L13" s="20">
        <v>677</v>
      </c>
      <c r="M13" s="21">
        <v>169.25</v>
      </c>
      <c r="N13" s="22">
        <v>2</v>
      </c>
      <c r="O13" s="23">
        <v>171.25</v>
      </c>
    </row>
    <row r="14" spans="1:17" x14ac:dyDescent="0.25">
      <c r="A14" s="13" t="s">
        <v>25</v>
      </c>
      <c r="B14" s="14" t="s">
        <v>30</v>
      </c>
      <c r="C14" s="15">
        <v>45465</v>
      </c>
      <c r="D14" s="16" t="s">
        <v>21</v>
      </c>
      <c r="E14" s="17">
        <v>185</v>
      </c>
      <c r="F14" s="17">
        <v>182</v>
      </c>
      <c r="G14" s="17">
        <v>175</v>
      </c>
      <c r="H14" s="17">
        <v>173</v>
      </c>
      <c r="I14" s="17"/>
      <c r="J14" s="17"/>
      <c r="K14" s="20">
        <v>4</v>
      </c>
      <c r="L14" s="20">
        <v>715</v>
      </c>
      <c r="M14" s="21">
        <v>178.75</v>
      </c>
      <c r="N14" s="22">
        <v>4</v>
      </c>
      <c r="O14" s="23">
        <v>182.75</v>
      </c>
    </row>
    <row r="15" spans="1:17" x14ac:dyDescent="0.25">
      <c r="A15" s="13" t="s">
        <v>25</v>
      </c>
      <c r="B15" s="14" t="s">
        <v>30</v>
      </c>
      <c r="C15" s="15">
        <v>45470</v>
      </c>
      <c r="D15" s="16" t="s">
        <v>21</v>
      </c>
      <c r="E15" s="17">
        <v>177</v>
      </c>
      <c r="F15" s="17">
        <v>174</v>
      </c>
      <c r="G15" s="17">
        <v>182</v>
      </c>
      <c r="H15" s="17"/>
      <c r="I15" s="17"/>
      <c r="J15" s="17"/>
      <c r="K15" s="20">
        <v>3</v>
      </c>
      <c r="L15" s="20">
        <v>533</v>
      </c>
      <c r="M15" s="21">
        <v>177.66666666666666</v>
      </c>
      <c r="N15" s="22">
        <v>3</v>
      </c>
      <c r="O15" s="23">
        <v>180.66666666666666</v>
      </c>
    </row>
    <row r="16" spans="1:17" x14ac:dyDescent="0.25">
      <c r="A16" s="13" t="s">
        <v>25</v>
      </c>
      <c r="B16" s="14" t="s">
        <v>30</v>
      </c>
      <c r="C16" s="15">
        <v>45472</v>
      </c>
      <c r="D16" s="16" t="s">
        <v>21</v>
      </c>
      <c r="E16" s="17">
        <v>171</v>
      </c>
      <c r="F16" s="17">
        <v>175</v>
      </c>
      <c r="G16" s="17">
        <v>175</v>
      </c>
      <c r="H16" s="17">
        <v>175</v>
      </c>
      <c r="I16" s="17">
        <v>168</v>
      </c>
      <c r="J16" s="17">
        <v>169</v>
      </c>
      <c r="K16" s="20">
        <v>6</v>
      </c>
      <c r="L16" s="20">
        <v>1033</v>
      </c>
      <c r="M16" s="21">
        <v>172.16666666666666</v>
      </c>
      <c r="N16" s="22">
        <v>4</v>
      </c>
      <c r="O16" s="23">
        <v>176.16666666666666</v>
      </c>
    </row>
    <row r="18" spans="11:15" x14ac:dyDescent="0.25">
      <c r="K18" s="8">
        <f>SUM(K2:K17)</f>
        <v>59</v>
      </c>
      <c r="L18" s="8">
        <f>SUM(L2:L17)</f>
        <v>10439.002</v>
      </c>
      <c r="M18" s="7">
        <f>SUM(L18/K18)</f>
        <v>176.93223728813561</v>
      </c>
      <c r="N18" s="8">
        <f>SUM(N2:N17)</f>
        <v>89</v>
      </c>
      <c r="O18" s="12">
        <f>SUM(M18+N18)</f>
        <v>265.93223728813564</v>
      </c>
    </row>
  </sheetData>
  <protectedRanges>
    <protectedRange algorithmName="SHA-512" hashValue="ON39YdpmFHfN9f47KpiRvqrKx0V9+erV1CNkpWzYhW/Qyc6aT8rEyCrvauWSYGZK2ia3o7vd3akF07acHAFpOA==" saltValue="yVW9XmDwTqEnmpSGai0KYg==" spinCount="100000" sqref="B2" name="Range1_2_1_1_11"/>
    <protectedRange sqref="C2" name="Range1_2_6"/>
    <protectedRange algorithmName="SHA-512" hashValue="ON39YdpmFHfN9f47KpiRvqrKx0V9+erV1CNkpWzYhW/Qyc6aT8rEyCrvauWSYGZK2ia3o7vd3akF07acHAFpOA==" saltValue="yVW9XmDwTqEnmpSGai0KYg==" spinCount="100000" sqref="B4:C4 E4:J4" name="Range1_5"/>
    <protectedRange algorithmName="SHA-512" hashValue="ON39YdpmFHfN9f47KpiRvqrKx0V9+erV1CNkpWzYhW/Qyc6aT8rEyCrvauWSYGZK2ia3o7vd3akF07acHAFpOA==" saltValue="yVW9XmDwTqEnmpSGai0KYg==" spinCount="100000" sqref="D4" name="Range1_1_3"/>
    <protectedRange algorithmName="SHA-512" hashValue="ON39YdpmFHfN9f47KpiRvqrKx0V9+erV1CNkpWzYhW/Qyc6aT8rEyCrvauWSYGZK2ia3o7vd3akF07acHAFpOA==" saltValue="yVW9XmDwTqEnmpSGai0KYg==" spinCount="100000" sqref="B5:C5 E5:J5" name="Range1_9"/>
    <protectedRange algorithmName="SHA-512" hashValue="ON39YdpmFHfN9f47KpiRvqrKx0V9+erV1CNkpWzYhW/Qyc6aT8rEyCrvauWSYGZK2ia3o7vd3akF07acHAFpOA==" saltValue="yVW9XmDwTqEnmpSGai0KYg==" spinCount="100000" sqref="D5" name="Range1_1_7"/>
    <protectedRange algorithmName="SHA-512" hashValue="ON39YdpmFHfN9f47KpiRvqrKx0V9+erV1CNkpWzYhW/Qyc6aT8rEyCrvauWSYGZK2ia3o7vd3akF07acHAFpOA==" saltValue="yVW9XmDwTqEnmpSGai0KYg==" spinCount="100000" sqref="E6:J6 B6:C6 B7:C8 E7:J8" name="Range1_6"/>
    <protectedRange algorithmName="SHA-512" hashValue="ON39YdpmFHfN9f47KpiRvqrKx0V9+erV1CNkpWzYhW/Qyc6aT8rEyCrvauWSYGZK2ia3o7vd3akF07acHAFpOA==" saltValue="yVW9XmDwTqEnmpSGai0KYg==" spinCount="100000" sqref="B13:C13 E13:J13" name="Range1_14"/>
    <protectedRange algorithmName="SHA-512" hashValue="ON39YdpmFHfN9f47KpiRvqrKx0V9+erV1CNkpWzYhW/Qyc6aT8rEyCrvauWSYGZK2ia3o7vd3akF07acHAFpOA==" saltValue="yVW9XmDwTqEnmpSGai0KYg==" spinCount="100000" sqref="D13" name="Range1_1_8"/>
  </protectedRanges>
  <hyperlinks>
    <hyperlink ref="Q1" location="'National Rankings'!A1" display="Back to Ranking" xr:uid="{D4C27703-4C3D-425D-9A3F-3B7E3A55D43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4B77BEC-253F-4FF7-8081-B28403D1CB4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E9F6C-C069-4346-A1D3-9D1A2CC540EA}">
  <dimension ref="A1:Q9"/>
  <sheetViews>
    <sheetView workbookViewId="0">
      <selection activeCell="K10" sqref="K10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19</v>
      </c>
    </row>
    <row r="2" spans="1:17" x14ac:dyDescent="0.25">
      <c r="A2" s="13" t="s">
        <v>25</v>
      </c>
      <c r="B2" s="14" t="s">
        <v>38</v>
      </c>
      <c r="C2" s="15">
        <v>45346</v>
      </c>
      <c r="D2" s="16" t="s">
        <v>21</v>
      </c>
      <c r="E2" s="17">
        <v>176</v>
      </c>
      <c r="F2" s="17">
        <v>165</v>
      </c>
      <c r="G2" s="17">
        <v>182</v>
      </c>
      <c r="H2" s="17">
        <v>175</v>
      </c>
      <c r="I2" s="17"/>
      <c r="J2" s="17"/>
      <c r="K2" s="20">
        <v>4</v>
      </c>
      <c r="L2" s="20">
        <v>698</v>
      </c>
      <c r="M2" s="21">
        <v>174.5</v>
      </c>
      <c r="N2" s="22">
        <v>2</v>
      </c>
      <c r="O2" s="23">
        <v>176.5</v>
      </c>
    </row>
    <row r="3" spans="1:17" x14ac:dyDescent="0.25">
      <c r="A3" s="13" t="s">
        <v>25</v>
      </c>
      <c r="B3" s="14" t="s">
        <v>38</v>
      </c>
      <c r="C3" s="15">
        <v>45374</v>
      </c>
      <c r="D3" s="16" t="s">
        <v>21</v>
      </c>
      <c r="E3" s="17">
        <v>172</v>
      </c>
      <c r="F3" s="17">
        <v>181</v>
      </c>
      <c r="G3" s="17">
        <v>177</v>
      </c>
      <c r="H3" s="17">
        <v>173</v>
      </c>
      <c r="I3" s="17"/>
      <c r="J3" s="17"/>
      <c r="K3" s="20">
        <v>4</v>
      </c>
      <c r="L3" s="20">
        <v>703</v>
      </c>
      <c r="M3" s="21">
        <v>175.75</v>
      </c>
      <c r="N3" s="22">
        <v>4</v>
      </c>
      <c r="O3" s="23">
        <v>179.75</v>
      </c>
    </row>
    <row r="4" spans="1:17" x14ac:dyDescent="0.25">
      <c r="A4" s="13" t="s">
        <v>25</v>
      </c>
      <c r="B4" s="14" t="s">
        <v>38</v>
      </c>
      <c r="C4" s="15">
        <v>45409</v>
      </c>
      <c r="D4" s="16" t="s">
        <v>21</v>
      </c>
      <c r="E4" s="17">
        <v>161</v>
      </c>
      <c r="F4" s="17">
        <v>161</v>
      </c>
      <c r="G4" s="17">
        <v>167.001</v>
      </c>
      <c r="H4" s="17">
        <v>159</v>
      </c>
      <c r="I4" s="17"/>
      <c r="J4" s="17"/>
      <c r="K4" s="20">
        <v>4</v>
      </c>
      <c r="L4" s="20">
        <v>648.00099999999998</v>
      </c>
      <c r="M4" s="21">
        <v>162.00024999999999</v>
      </c>
      <c r="N4" s="22">
        <v>2</v>
      </c>
      <c r="O4" s="23">
        <v>164.00024999999999</v>
      </c>
    </row>
    <row r="5" spans="1:17" x14ac:dyDescent="0.25">
      <c r="A5" s="13" t="s">
        <v>25</v>
      </c>
      <c r="B5" s="14" t="s">
        <v>38</v>
      </c>
      <c r="C5" s="15">
        <v>45437</v>
      </c>
      <c r="D5" s="16" t="s">
        <v>21</v>
      </c>
      <c r="E5" s="17">
        <v>174</v>
      </c>
      <c r="F5" s="17">
        <v>178</v>
      </c>
      <c r="G5" s="17">
        <v>148</v>
      </c>
      <c r="H5" s="17">
        <v>175</v>
      </c>
      <c r="I5" s="17"/>
      <c r="J5" s="17"/>
      <c r="K5" s="20">
        <v>4</v>
      </c>
      <c r="L5" s="20">
        <v>675</v>
      </c>
      <c r="M5" s="21">
        <v>168.75</v>
      </c>
      <c r="N5" s="22">
        <v>2</v>
      </c>
      <c r="O5" s="23">
        <v>170.75</v>
      </c>
    </row>
    <row r="6" spans="1:17" x14ac:dyDescent="0.25">
      <c r="A6" s="13" t="s">
        <v>25</v>
      </c>
      <c r="B6" s="14" t="s">
        <v>38</v>
      </c>
      <c r="C6" s="15">
        <v>45486</v>
      </c>
      <c r="D6" s="16" t="s">
        <v>21</v>
      </c>
      <c r="E6" s="17">
        <v>182</v>
      </c>
      <c r="F6" s="17">
        <v>176</v>
      </c>
      <c r="G6" s="17">
        <v>179</v>
      </c>
      <c r="H6" s="17">
        <v>178</v>
      </c>
      <c r="I6" s="17"/>
      <c r="J6" s="17"/>
      <c r="K6" s="20">
        <v>4</v>
      </c>
      <c r="L6" s="20">
        <v>715</v>
      </c>
      <c r="M6" s="21">
        <v>178.75</v>
      </c>
      <c r="N6" s="22">
        <v>2</v>
      </c>
      <c r="O6" s="23">
        <v>180.75</v>
      </c>
    </row>
    <row r="7" spans="1:17" x14ac:dyDescent="0.25">
      <c r="A7" s="13" t="s">
        <v>25</v>
      </c>
      <c r="B7" s="14" t="s">
        <v>38</v>
      </c>
      <c r="C7" s="15">
        <v>45591</v>
      </c>
      <c r="D7" s="16" t="s">
        <v>21</v>
      </c>
      <c r="E7" s="17">
        <v>179</v>
      </c>
      <c r="F7" s="17">
        <v>174</v>
      </c>
      <c r="G7" s="17">
        <v>184</v>
      </c>
      <c r="H7" s="17">
        <v>174</v>
      </c>
      <c r="I7" s="17"/>
      <c r="J7" s="17"/>
      <c r="K7" s="20">
        <v>4</v>
      </c>
      <c r="L7" s="20">
        <v>711</v>
      </c>
      <c r="M7" s="21">
        <v>177.75</v>
      </c>
      <c r="N7" s="22">
        <v>3</v>
      </c>
      <c r="O7" s="23">
        <v>180.75</v>
      </c>
    </row>
    <row r="9" spans="1:17" x14ac:dyDescent="0.25">
      <c r="K9" s="8">
        <f>SUM(K2:K8)</f>
        <v>24</v>
      </c>
      <c r="L9" s="8">
        <f>SUM(L2:L8)</f>
        <v>4150.0010000000002</v>
      </c>
      <c r="M9" s="7">
        <f>SUM(L9/K9)</f>
        <v>172.91670833333333</v>
      </c>
      <c r="N9" s="8">
        <f>SUM(N2:N8)</f>
        <v>15</v>
      </c>
      <c r="O9" s="12">
        <f>SUM(M9+N9)</f>
        <v>187.91670833333333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 E3:J3" name="Range1_9"/>
    <protectedRange algorithmName="SHA-512" hashValue="ON39YdpmFHfN9f47KpiRvqrKx0V9+erV1CNkpWzYhW/Qyc6aT8rEyCrvauWSYGZK2ia3o7vd3akF07acHAFpOA==" saltValue="yVW9XmDwTqEnmpSGai0KYg==" spinCount="100000" sqref="D3" name="Range1_1_7"/>
  </protectedRanges>
  <hyperlinks>
    <hyperlink ref="Q1" location="'National Rankings'!A1" display="Back to Ranking" xr:uid="{9F1E337D-4014-49F0-8D1D-B37BBB05FB8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182E5D-9E1C-4722-8B1F-868059E3A66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FA199-BA71-4253-909A-1E73F08B33EA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19</v>
      </c>
    </row>
    <row r="2" spans="1:17" x14ac:dyDescent="0.25">
      <c r="A2" s="13" t="s">
        <v>25</v>
      </c>
      <c r="B2" s="14" t="s">
        <v>102</v>
      </c>
      <c r="C2" s="15">
        <v>45493</v>
      </c>
      <c r="D2" s="16" t="s">
        <v>50</v>
      </c>
      <c r="E2" s="17">
        <v>190</v>
      </c>
      <c r="F2" s="17">
        <v>185</v>
      </c>
      <c r="G2" s="17">
        <v>185</v>
      </c>
      <c r="H2" s="17">
        <v>191</v>
      </c>
      <c r="I2" s="17"/>
      <c r="J2" s="17"/>
      <c r="K2" s="20">
        <v>4</v>
      </c>
      <c r="L2" s="20">
        <v>751</v>
      </c>
      <c r="M2" s="21">
        <v>187.75</v>
      </c>
      <c r="N2" s="22">
        <v>13</v>
      </c>
      <c r="O2" s="23">
        <v>200.75</v>
      </c>
    </row>
    <row r="3" spans="1:17" x14ac:dyDescent="0.25">
      <c r="A3" s="13" t="s">
        <v>25</v>
      </c>
      <c r="B3" s="14" t="s">
        <v>102</v>
      </c>
      <c r="C3" s="15">
        <v>45521</v>
      </c>
      <c r="D3" s="16" t="s">
        <v>50</v>
      </c>
      <c r="E3" s="17">
        <v>185</v>
      </c>
      <c r="F3" s="17">
        <v>187</v>
      </c>
      <c r="G3" s="17">
        <v>190</v>
      </c>
      <c r="H3" s="17">
        <v>189</v>
      </c>
      <c r="I3" s="17"/>
      <c r="J3" s="17"/>
      <c r="K3" s="20">
        <v>4</v>
      </c>
      <c r="L3" s="20">
        <v>751</v>
      </c>
      <c r="M3" s="21">
        <v>187.75</v>
      </c>
      <c r="N3" s="22">
        <v>13</v>
      </c>
      <c r="O3" s="23">
        <v>200.75</v>
      </c>
    </row>
    <row r="4" spans="1:17" x14ac:dyDescent="0.25">
      <c r="A4" s="13" t="s">
        <v>25</v>
      </c>
      <c r="B4" s="14" t="s">
        <v>102</v>
      </c>
      <c r="C4" s="15">
        <v>45556</v>
      </c>
      <c r="D4" s="16" t="s">
        <v>50</v>
      </c>
      <c r="E4" s="17">
        <v>183</v>
      </c>
      <c r="F4" s="17">
        <v>186</v>
      </c>
      <c r="G4" s="17">
        <v>185</v>
      </c>
      <c r="H4" s="17">
        <v>182</v>
      </c>
      <c r="I4" s="17"/>
      <c r="J4" s="17"/>
      <c r="K4" s="20">
        <v>4</v>
      </c>
      <c r="L4" s="20">
        <v>736</v>
      </c>
      <c r="M4" s="21">
        <v>184</v>
      </c>
      <c r="N4" s="22">
        <v>13</v>
      </c>
      <c r="O4" s="23">
        <v>197</v>
      </c>
    </row>
    <row r="6" spans="1:17" x14ac:dyDescent="0.25">
      <c r="K6" s="8">
        <f>SUM(K2:K5)</f>
        <v>12</v>
      </c>
      <c r="L6" s="8">
        <f>SUM(L2:L5)</f>
        <v>2238</v>
      </c>
      <c r="M6" s="7">
        <f>SUM(L6/K6)</f>
        <v>186.5</v>
      </c>
      <c r="N6" s="8">
        <f>SUM(N2:N5)</f>
        <v>39</v>
      </c>
      <c r="O6" s="12">
        <f>SUM(M6+N6)</f>
        <v>225.5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 E4:J4" name="Range1_30"/>
    <protectedRange algorithmName="SHA-512" hashValue="ON39YdpmFHfN9f47KpiRvqrKx0V9+erV1CNkpWzYhW/Qyc6aT8rEyCrvauWSYGZK2ia3o7vd3akF07acHAFpOA==" saltValue="yVW9XmDwTqEnmpSGai0KYg==" spinCount="100000" sqref="D4" name="Range1_1_23"/>
  </protectedRanges>
  <hyperlinks>
    <hyperlink ref="Q1" location="'National Rankings'!A1" display="Back to Ranking" xr:uid="{917B6016-6C57-4846-8E50-EF3659CEB44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FDE0FC-835D-4C5A-9139-CD634D2600C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BA611-8323-4703-AE79-461A1AA6BD80}">
  <dimension ref="A1:Q8"/>
  <sheetViews>
    <sheetView workbookViewId="0">
      <selection activeCell="K9" sqref="K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19</v>
      </c>
    </row>
    <row r="2" spans="1:17" x14ac:dyDescent="0.25">
      <c r="A2" s="13" t="s">
        <v>25</v>
      </c>
      <c r="B2" s="14" t="s">
        <v>39</v>
      </c>
      <c r="C2" s="15">
        <v>45346</v>
      </c>
      <c r="D2" s="16" t="s">
        <v>21</v>
      </c>
      <c r="E2" s="17">
        <v>189</v>
      </c>
      <c r="F2" s="17">
        <v>169</v>
      </c>
      <c r="G2" s="17">
        <v>168</v>
      </c>
      <c r="H2" s="17">
        <v>171</v>
      </c>
      <c r="I2" s="17"/>
      <c r="J2" s="17"/>
      <c r="K2" s="20">
        <v>4</v>
      </c>
      <c r="L2" s="20">
        <v>697</v>
      </c>
      <c r="M2" s="21">
        <v>174.25</v>
      </c>
      <c r="N2" s="22">
        <v>4</v>
      </c>
      <c r="O2" s="23">
        <v>178.25</v>
      </c>
    </row>
    <row r="3" spans="1:17" x14ac:dyDescent="0.25">
      <c r="A3" s="13" t="s">
        <v>25</v>
      </c>
      <c r="B3" s="14" t="s">
        <v>39</v>
      </c>
      <c r="C3" s="15">
        <v>45438</v>
      </c>
      <c r="D3" s="16" t="s">
        <v>48</v>
      </c>
      <c r="E3" s="17">
        <v>182</v>
      </c>
      <c r="F3" s="17">
        <v>181</v>
      </c>
      <c r="G3" s="17">
        <v>176</v>
      </c>
      <c r="H3" s="17">
        <v>177</v>
      </c>
      <c r="I3" s="17"/>
      <c r="J3" s="17"/>
      <c r="K3" s="20">
        <v>4</v>
      </c>
      <c r="L3" s="20">
        <v>716</v>
      </c>
      <c r="M3" s="21">
        <v>179</v>
      </c>
      <c r="N3" s="22">
        <v>3</v>
      </c>
      <c r="O3" s="23">
        <v>182</v>
      </c>
    </row>
    <row r="4" spans="1:17" x14ac:dyDescent="0.25">
      <c r="A4" s="13" t="s">
        <v>25</v>
      </c>
      <c r="B4" s="14" t="s">
        <v>39</v>
      </c>
      <c r="C4" s="15">
        <v>45451</v>
      </c>
      <c r="D4" s="16" t="s">
        <v>21</v>
      </c>
      <c r="E4" s="17">
        <v>167</v>
      </c>
      <c r="F4" s="17">
        <v>179</v>
      </c>
      <c r="G4" s="17">
        <v>171</v>
      </c>
      <c r="H4" s="17">
        <v>180</v>
      </c>
      <c r="I4" s="17"/>
      <c r="J4" s="17"/>
      <c r="K4" s="20">
        <v>4</v>
      </c>
      <c r="L4" s="20">
        <v>697</v>
      </c>
      <c r="M4" s="21">
        <v>174.25</v>
      </c>
      <c r="N4" s="22">
        <v>7</v>
      </c>
      <c r="O4" s="23">
        <v>181.25</v>
      </c>
    </row>
    <row r="5" spans="1:17" x14ac:dyDescent="0.25">
      <c r="A5" s="13" t="s">
        <v>25</v>
      </c>
      <c r="B5" s="14" t="s">
        <v>39</v>
      </c>
      <c r="C5" s="15">
        <v>45452</v>
      </c>
      <c r="D5" s="16" t="s">
        <v>48</v>
      </c>
      <c r="E5" s="17">
        <v>175</v>
      </c>
      <c r="F5" s="17">
        <v>173</v>
      </c>
      <c r="G5" s="17">
        <v>174</v>
      </c>
      <c r="H5" s="17">
        <v>176</v>
      </c>
      <c r="I5" s="17"/>
      <c r="J5" s="17"/>
      <c r="K5" s="20">
        <v>4</v>
      </c>
      <c r="L5" s="20">
        <v>698</v>
      </c>
      <c r="M5" s="21">
        <v>174.5</v>
      </c>
      <c r="N5" s="22">
        <v>4</v>
      </c>
      <c r="O5" s="23">
        <v>178.5</v>
      </c>
    </row>
    <row r="6" spans="1:17" x14ac:dyDescent="0.25">
      <c r="A6" s="13" t="s">
        <v>25</v>
      </c>
      <c r="B6" s="14" t="s">
        <v>39</v>
      </c>
      <c r="C6" s="15">
        <v>45549</v>
      </c>
      <c r="D6" s="16" t="s">
        <v>82</v>
      </c>
      <c r="E6" s="17">
        <v>171</v>
      </c>
      <c r="F6" s="17">
        <v>183</v>
      </c>
      <c r="G6" s="17">
        <v>178</v>
      </c>
      <c r="H6" s="17">
        <v>169</v>
      </c>
      <c r="I6" s="17">
        <v>178</v>
      </c>
      <c r="J6" s="17">
        <v>176</v>
      </c>
      <c r="K6" s="20">
        <v>6</v>
      </c>
      <c r="L6" s="20">
        <v>1055</v>
      </c>
      <c r="M6" s="21">
        <v>175.83333333333334</v>
      </c>
      <c r="N6" s="22">
        <v>4</v>
      </c>
      <c r="O6" s="23">
        <v>179.83333333333334</v>
      </c>
    </row>
    <row r="8" spans="1:17" x14ac:dyDescent="0.25">
      <c r="K8" s="8">
        <f>SUM(K2:K7)</f>
        <v>22</v>
      </c>
      <c r="L8" s="8">
        <f>SUM(L2:L7)</f>
        <v>3863</v>
      </c>
      <c r="M8" s="7">
        <f>SUM(L8/K8)</f>
        <v>175.59090909090909</v>
      </c>
      <c r="N8" s="8">
        <f>SUM(N2:N7)</f>
        <v>22</v>
      </c>
      <c r="O8" s="12">
        <f>SUM(M8+N8)</f>
        <v>197.59090909090909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5 E4:J5 E6:J6 B6:C6" name="Range1_14"/>
    <protectedRange algorithmName="SHA-512" hashValue="ON39YdpmFHfN9f47KpiRvqrKx0V9+erV1CNkpWzYhW/Qyc6aT8rEyCrvauWSYGZK2ia3o7vd3akF07acHAFpOA==" saltValue="yVW9XmDwTqEnmpSGai0KYg==" spinCount="100000" sqref="D4:D5 D6" name="Range1_1_8"/>
  </protectedRanges>
  <hyperlinks>
    <hyperlink ref="Q1" location="'National Rankings'!A1" display="Back to Ranking" xr:uid="{18B050FB-8E69-450F-BF61-2FB4E6CC848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552A195-96A2-480E-83EA-54F673B2A75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F0479-C087-48D5-9B2F-51CF175441C6}">
  <dimension ref="A1:Q11"/>
  <sheetViews>
    <sheetView workbookViewId="0">
      <selection activeCell="K12" sqref="K12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19</v>
      </c>
    </row>
    <row r="2" spans="1:17" x14ac:dyDescent="0.25">
      <c r="A2" s="13" t="s">
        <v>25</v>
      </c>
      <c r="B2" s="14" t="s">
        <v>46</v>
      </c>
      <c r="C2" s="15">
        <v>45361</v>
      </c>
      <c r="D2" s="16" t="s">
        <v>48</v>
      </c>
      <c r="E2" s="17">
        <v>167</v>
      </c>
      <c r="F2" s="17">
        <v>169</v>
      </c>
      <c r="G2" s="17">
        <v>170</v>
      </c>
      <c r="H2" s="17">
        <v>166</v>
      </c>
      <c r="I2" s="17"/>
      <c r="J2" s="17"/>
      <c r="K2" s="20">
        <v>4</v>
      </c>
      <c r="L2" s="20">
        <v>672</v>
      </c>
      <c r="M2" s="21">
        <v>168</v>
      </c>
      <c r="N2" s="22">
        <v>4</v>
      </c>
      <c r="O2" s="23">
        <v>172</v>
      </c>
    </row>
    <row r="3" spans="1:17" x14ac:dyDescent="0.25">
      <c r="A3" s="13" t="s">
        <v>25</v>
      </c>
      <c r="B3" s="14" t="s">
        <v>46</v>
      </c>
      <c r="C3" s="15">
        <v>45375</v>
      </c>
      <c r="D3" s="16" t="s">
        <v>48</v>
      </c>
      <c r="E3" s="17">
        <v>182</v>
      </c>
      <c r="F3" s="17">
        <v>185</v>
      </c>
      <c r="G3" s="17">
        <v>178</v>
      </c>
      <c r="H3" s="17">
        <v>179</v>
      </c>
      <c r="I3" s="17"/>
      <c r="J3" s="17"/>
      <c r="K3" s="20">
        <v>4</v>
      </c>
      <c r="L3" s="20">
        <v>724</v>
      </c>
      <c r="M3" s="21">
        <v>181</v>
      </c>
      <c r="N3" s="22">
        <v>6</v>
      </c>
      <c r="O3" s="23">
        <v>187</v>
      </c>
    </row>
    <row r="4" spans="1:17" x14ac:dyDescent="0.25">
      <c r="A4" s="13" t="s">
        <v>25</v>
      </c>
      <c r="B4" s="14" t="s">
        <v>46</v>
      </c>
      <c r="C4" s="15">
        <v>45487</v>
      </c>
      <c r="D4" s="16" t="s">
        <v>48</v>
      </c>
      <c r="E4" s="17">
        <v>181</v>
      </c>
      <c r="F4" s="17">
        <v>179</v>
      </c>
      <c r="G4" s="17">
        <v>176</v>
      </c>
      <c r="H4" s="17">
        <v>188</v>
      </c>
      <c r="I4" s="17"/>
      <c r="J4" s="17"/>
      <c r="K4" s="20">
        <v>4</v>
      </c>
      <c r="L4" s="20">
        <v>724</v>
      </c>
      <c r="M4" s="21">
        <v>181</v>
      </c>
      <c r="N4" s="22">
        <v>7</v>
      </c>
      <c r="O4" s="23">
        <v>188</v>
      </c>
    </row>
    <row r="5" spans="1:17" x14ac:dyDescent="0.25">
      <c r="A5" s="13" t="s">
        <v>25</v>
      </c>
      <c r="B5" s="14" t="s">
        <v>46</v>
      </c>
      <c r="C5" s="15">
        <v>45501</v>
      </c>
      <c r="D5" s="16" t="s">
        <v>48</v>
      </c>
      <c r="E5" s="17">
        <v>178</v>
      </c>
      <c r="F5" s="17">
        <v>178</v>
      </c>
      <c r="G5" s="17">
        <v>172</v>
      </c>
      <c r="H5" s="17">
        <v>176</v>
      </c>
      <c r="I5" s="17"/>
      <c r="J5" s="17"/>
      <c r="K5" s="20">
        <v>4</v>
      </c>
      <c r="L5" s="20">
        <v>704</v>
      </c>
      <c r="M5" s="21">
        <v>176</v>
      </c>
      <c r="N5" s="22">
        <v>5</v>
      </c>
      <c r="O5" s="23">
        <v>181</v>
      </c>
    </row>
    <row r="6" spans="1:17" x14ac:dyDescent="0.25">
      <c r="A6" s="13" t="s">
        <v>25</v>
      </c>
      <c r="B6" s="14" t="s">
        <v>46</v>
      </c>
      <c r="C6" s="15">
        <v>45529</v>
      </c>
      <c r="D6" s="16" t="s">
        <v>48</v>
      </c>
      <c r="E6" s="17">
        <v>179</v>
      </c>
      <c r="F6" s="17">
        <v>177</v>
      </c>
      <c r="G6" s="17">
        <v>181</v>
      </c>
      <c r="H6" s="17">
        <v>186</v>
      </c>
      <c r="I6" s="17"/>
      <c r="J6" s="17"/>
      <c r="K6" s="20">
        <v>4</v>
      </c>
      <c r="L6" s="20">
        <v>723</v>
      </c>
      <c r="M6" s="21">
        <v>180.75</v>
      </c>
      <c r="N6" s="22">
        <v>4</v>
      </c>
      <c r="O6" s="23">
        <v>184.75</v>
      </c>
    </row>
    <row r="7" spans="1:17" x14ac:dyDescent="0.25">
      <c r="A7" s="13" t="s">
        <v>25</v>
      </c>
      <c r="B7" s="14" t="s">
        <v>46</v>
      </c>
      <c r="C7" s="15">
        <v>45550</v>
      </c>
      <c r="D7" s="16" t="s">
        <v>48</v>
      </c>
      <c r="E7" s="17">
        <v>179</v>
      </c>
      <c r="F7" s="17">
        <v>183</v>
      </c>
      <c r="G7" s="17">
        <v>178</v>
      </c>
      <c r="H7" s="17">
        <v>177</v>
      </c>
      <c r="I7" s="17"/>
      <c r="J7" s="17"/>
      <c r="K7" s="20">
        <v>4</v>
      </c>
      <c r="L7" s="20">
        <v>717</v>
      </c>
      <c r="M7" s="21">
        <v>179.25</v>
      </c>
      <c r="N7" s="22">
        <v>4</v>
      </c>
      <c r="O7" s="23">
        <v>183.25</v>
      </c>
    </row>
    <row r="8" spans="1:17" x14ac:dyDescent="0.25">
      <c r="A8" s="13" t="s">
        <v>25</v>
      </c>
      <c r="B8" s="14" t="s">
        <v>46</v>
      </c>
      <c r="C8" s="15">
        <v>45578</v>
      </c>
      <c r="D8" s="16" t="s">
        <v>48</v>
      </c>
      <c r="E8" s="17">
        <v>185</v>
      </c>
      <c r="F8" s="17">
        <v>178</v>
      </c>
      <c r="G8" s="17">
        <v>175</v>
      </c>
      <c r="H8" s="17">
        <v>183</v>
      </c>
      <c r="I8" s="17">
        <v>189</v>
      </c>
      <c r="J8" s="17">
        <v>181</v>
      </c>
      <c r="K8" s="20">
        <v>6</v>
      </c>
      <c r="L8" s="20">
        <v>1091</v>
      </c>
      <c r="M8" s="21">
        <v>181.83333333333334</v>
      </c>
      <c r="N8" s="22">
        <v>12</v>
      </c>
      <c r="O8" s="23">
        <v>193.83333333333334</v>
      </c>
    </row>
    <row r="9" spans="1:17" x14ac:dyDescent="0.25">
      <c r="A9" s="13" t="s">
        <v>25</v>
      </c>
      <c r="B9" s="14" t="s">
        <v>46</v>
      </c>
      <c r="C9" s="15">
        <v>45592</v>
      </c>
      <c r="D9" s="16" t="s">
        <v>48</v>
      </c>
      <c r="E9" s="17">
        <v>185</v>
      </c>
      <c r="F9" s="17">
        <v>191</v>
      </c>
      <c r="G9" s="17">
        <v>187</v>
      </c>
      <c r="H9" s="17">
        <v>182</v>
      </c>
      <c r="I9" s="17"/>
      <c r="J9" s="17"/>
      <c r="K9" s="20">
        <v>4</v>
      </c>
      <c r="L9" s="20">
        <v>745</v>
      </c>
      <c r="M9" s="21">
        <v>186.25</v>
      </c>
      <c r="N9" s="22">
        <v>6</v>
      </c>
      <c r="O9" s="23">
        <v>192.25</v>
      </c>
    </row>
    <row r="11" spans="1:17" x14ac:dyDescent="0.25">
      <c r="K11" s="8">
        <f>SUM(K2:K10)</f>
        <v>34</v>
      </c>
      <c r="L11" s="8">
        <f>SUM(L2:L10)</f>
        <v>6100</v>
      </c>
      <c r="M11" s="7">
        <f>SUM(L11/K11)</f>
        <v>179.41176470588235</v>
      </c>
      <c r="N11" s="8">
        <f>SUM(N2:N10)</f>
        <v>48</v>
      </c>
      <c r="O11" s="12">
        <f>SUM(M11+N11)</f>
        <v>227.41176470588235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5"/>
    <protectedRange algorithmName="SHA-512" hashValue="ON39YdpmFHfN9f47KpiRvqrKx0V9+erV1CNkpWzYhW/Qyc6aT8rEyCrvauWSYGZK2ia3o7vd3akF07acHAFpOA==" saltValue="yVW9XmDwTqEnmpSGai0KYg==" spinCount="100000" sqref="D2" name="Range1_1_3"/>
  </protectedRanges>
  <hyperlinks>
    <hyperlink ref="Q1" location="'National Rankings'!A1" display="Back to Ranking" xr:uid="{493036E5-CBC7-4489-82A9-840E7CBA0C3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791CA3B-721C-4CC4-967F-E160B457EBA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A03E7-11BA-4047-9264-353CCC2E1AD3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19</v>
      </c>
    </row>
    <row r="2" spans="1:17" x14ac:dyDescent="0.25">
      <c r="A2" s="13" t="s">
        <v>25</v>
      </c>
      <c r="B2" s="14" t="s">
        <v>94</v>
      </c>
      <c r="C2" s="15">
        <v>45451</v>
      </c>
      <c r="D2" s="16" t="s">
        <v>90</v>
      </c>
      <c r="E2" s="17">
        <v>184</v>
      </c>
      <c r="F2" s="17">
        <v>186</v>
      </c>
      <c r="G2" s="17">
        <v>182</v>
      </c>
      <c r="H2" s="17">
        <v>185</v>
      </c>
      <c r="I2" s="17"/>
      <c r="J2" s="17"/>
      <c r="K2" s="20">
        <v>4</v>
      </c>
      <c r="L2" s="20">
        <v>737</v>
      </c>
      <c r="M2" s="21">
        <v>184.25</v>
      </c>
      <c r="N2" s="22">
        <v>3</v>
      </c>
      <c r="O2" s="23">
        <v>187.25</v>
      </c>
    </row>
    <row r="4" spans="1:17" x14ac:dyDescent="0.25">
      <c r="K4" s="8">
        <f>SUM(K2:K3)</f>
        <v>4</v>
      </c>
      <c r="L4" s="8">
        <f>SUM(L2:L3)</f>
        <v>737</v>
      </c>
      <c r="M4" s="7">
        <f>SUM(L4/K4)</f>
        <v>184.25</v>
      </c>
      <c r="N4" s="8">
        <f>SUM(N2:N3)</f>
        <v>3</v>
      </c>
      <c r="O4" s="12">
        <f>SUM(M4+N4)</f>
        <v>187.25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BDA79755-B0A0-4D58-B4A9-8F136624911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07ADDB6-6C88-4F86-9866-F7957484F86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E7640-1D2F-452C-95F4-9F51ABB8D61C}">
  <dimension ref="A1:Q9"/>
  <sheetViews>
    <sheetView workbookViewId="0">
      <selection activeCell="K10" sqref="K10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19</v>
      </c>
    </row>
    <row r="2" spans="1:17" x14ac:dyDescent="0.25">
      <c r="A2" s="13" t="s">
        <v>25</v>
      </c>
      <c r="B2" s="14" t="s">
        <v>66</v>
      </c>
      <c r="C2" s="15">
        <v>45388</v>
      </c>
      <c r="D2" s="16" t="s">
        <v>68</v>
      </c>
      <c r="E2" s="17">
        <v>170</v>
      </c>
      <c r="F2" s="17">
        <v>166</v>
      </c>
      <c r="G2" s="17">
        <v>173</v>
      </c>
      <c r="H2" s="17">
        <v>178</v>
      </c>
      <c r="I2" s="17"/>
      <c r="J2" s="17"/>
      <c r="K2" s="20">
        <v>4</v>
      </c>
      <c r="L2" s="20">
        <v>687</v>
      </c>
      <c r="M2" s="21">
        <v>171.75</v>
      </c>
      <c r="N2" s="22">
        <v>5</v>
      </c>
      <c r="O2" s="23">
        <v>176.75</v>
      </c>
    </row>
    <row r="3" spans="1:17" x14ac:dyDescent="0.25">
      <c r="A3" s="13" t="s">
        <v>20</v>
      </c>
      <c r="B3" s="14" t="s">
        <v>66</v>
      </c>
      <c r="C3" s="15">
        <v>45416</v>
      </c>
      <c r="D3" s="16" t="s">
        <v>83</v>
      </c>
      <c r="E3" s="17">
        <v>171</v>
      </c>
      <c r="F3" s="17">
        <v>166</v>
      </c>
      <c r="G3" s="17">
        <v>166</v>
      </c>
      <c r="H3" s="17">
        <v>170</v>
      </c>
      <c r="I3" s="17"/>
      <c r="J3" s="17"/>
      <c r="K3" s="20">
        <v>4</v>
      </c>
      <c r="L3" s="20">
        <v>673</v>
      </c>
      <c r="M3" s="21">
        <v>168.25</v>
      </c>
      <c r="N3" s="22">
        <v>5</v>
      </c>
      <c r="O3" s="23">
        <v>173.25</v>
      </c>
    </row>
    <row r="4" spans="1:17" x14ac:dyDescent="0.25">
      <c r="A4" s="13" t="s">
        <v>25</v>
      </c>
      <c r="B4" s="14" t="s">
        <v>66</v>
      </c>
      <c r="C4" s="15">
        <v>45429</v>
      </c>
      <c r="D4" s="16" t="s">
        <v>84</v>
      </c>
      <c r="E4" s="17">
        <v>166</v>
      </c>
      <c r="F4" s="17">
        <v>170</v>
      </c>
      <c r="G4" s="17">
        <v>181</v>
      </c>
      <c r="H4" s="17"/>
      <c r="I4" s="17"/>
      <c r="J4" s="17"/>
      <c r="K4" s="20">
        <v>3</v>
      </c>
      <c r="L4" s="20">
        <v>517</v>
      </c>
      <c r="M4" s="21">
        <v>172.33333333333334</v>
      </c>
      <c r="N4" s="22">
        <v>5</v>
      </c>
      <c r="O4" s="23">
        <v>177.33333333333334</v>
      </c>
    </row>
    <row r="5" spans="1:17" x14ac:dyDescent="0.25">
      <c r="A5" s="13" t="s">
        <v>25</v>
      </c>
      <c r="B5" s="14" t="s">
        <v>66</v>
      </c>
      <c r="C5" s="15" t="s">
        <v>93</v>
      </c>
      <c r="D5" s="16" t="s">
        <v>84</v>
      </c>
      <c r="E5" s="17">
        <v>155</v>
      </c>
      <c r="F5" s="17">
        <v>175</v>
      </c>
      <c r="G5" s="17">
        <v>164</v>
      </c>
      <c r="H5" s="17">
        <v>172</v>
      </c>
      <c r="I5" s="17"/>
      <c r="J5" s="17"/>
      <c r="K5" s="20">
        <v>4</v>
      </c>
      <c r="L5" s="20">
        <v>666</v>
      </c>
      <c r="M5" s="21">
        <v>166.5</v>
      </c>
      <c r="N5" s="22">
        <v>5</v>
      </c>
      <c r="O5" s="23">
        <f>SUM(M5:N5)</f>
        <v>171.5</v>
      </c>
    </row>
    <row r="6" spans="1:17" x14ac:dyDescent="0.25">
      <c r="A6" s="13" t="s">
        <v>25</v>
      </c>
      <c r="B6" s="14" t="s">
        <v>66</v>
      </c>
      <c r="C6" s="15">
        <v>45457</v>
      </c>
      <c r="D6" s="16" t="s">
        <v>84</v>
      </c>
      <c r="E6" s="17">
        <v>170</v>
      </c>
      <c r="F6" s="17">
        <v>154</v>
      </c>
      <c r="G6" s="17">
        <v>168</v>
      </c>
      <c r="H6" s="17">
        <v>175</v>
      </c>
      <c r="I6" s="17"/>
      <c r="J6" s="17"/>
      <c r="K6" s="20">
        <v>4</v>
      </c>
      <c r="L6" s="20">
        <v>667</v>
      </c>
      <c r="M6" s="21">
        <v>166.75</v>
      </c>
      <c r="N6" s="22">
        <v>5</v>
      </c>
      <c r="O6" s="23">
        <f>SUM(M6+N6)</f>
        <v>171.75</v>
      </c>
    </row>
    <row r="7" spans="1:17" x14ac:dyDescent="0.25">
      <c r="A7" s="13" t="s">
        <v>25</v>
      </c>
      <c r="B7" s="14" t="s">
        <v>66</v>
      </c>
      <c r="C7" s="15">
        <v>45520</v>
      </c>
      <c r="D7" s="16" t="s">
        <v>106</v>
      </c>
      <c r="E7" s="17">
        <v>167</v>
      </c>
      <c r="F7" s="17">
        <v>168</v>
      </c>
      <c r="G7" s="17">
        <v>167</v>
      </c>
      <c r="H7" s="17">
        <v>177</v>
      </c>
      <c r="I7" s="17"/>
      <c r="J7" s="17"/>
      <c r="K7" s="20">
        <v>4</v>
      </c>
      <c r="L7" s="20">
        <v>679</v>
      </c>
      <c r="M7" s="21">
        <v>169.75</v>
      </c>
      <c r="N7" s="22">
        <v>5</v>
      </c>
      <c r="O7" s="23">
        <v>174.75</v>
      </c>
    </row>
    <row r="9" spans="1:17" x14ac:dyDescent="0.25">
      <c r="K9" s="8">
        <f>SUM(K2:K8)</f>
        <v>23</v>
      </c>
      <c r="L9" s="8">
        <f>SUM(L2:L8)</f>
        <v>3889</v>
      </c>
      <c r="M9" s="7">
        <f>SUM(L9/K9)</f>
        <v>169.08695652173913</v>
      </c>
      <c r="N9" s="8">
        <f>SUM(N2:N8)</f>
        <v>30</v>
      </c>
      <c r="O9" s="12">
        <f>SUM(M9+N9)</f>
        <v>199.08695652173913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 E4:J4" name="Range1_5_1"/>
    <protectedRange algorithmName="SHA-512" hashValue="ON39YdpmFHfN9f47KpiRvqrKx0V9+erV1CNkpWzYhW/Qyc6aT8rEyCrvauWSYGZK2ia3o7vd3akF07acHAFpOA==" saltValue="yVW9XmDwTqEnmpSGai0KYg==" spinCount="100000" sqref="D4" name="Range1_1_2_1"/>
  </protectedRanges>
  <hyperlinks>
    <hyperlink ref="Q1" location="'National Rankings'!A1" display="Back to Ranking" xr:uid="{C486227E-581A-47BD-AF2E-1D1DD24A60B7}"/>
  </hyperlinks>
  <pageMargins left="0.7" right="0.7" top="0.75" bottom="0.75" header="0.3" footer="0.3"/>
  <ignoredErrors>
    <ignoredError sqref="O5" formulaRange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CDF826F-CF95-4635-A5B2-7BBAF99E010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FB45B-82B6-41DC-85C7-191A0872927E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19</v>
      </c>
    </row>
    <row r="2" spans="1:17" x14ac:dyDescent="0.25">
      <c r="A2" s="13" t="s">
        <v>25</v>
      </c>
      <c r="B2" s="14" t="s">
        <v>110</v>
      </c>
      <c r="C2" s="15">
        <v>45543</v>
      </c>
      <c r="D2" s="16" t="s">
        <v>81</v>
      </c>
      <c r="E2" s="17">
        <v>146</v>
      </c>
      <c r="F2" s="17">
        <v>165</v>
      </c>
      <c r="G2" s="17">
        <v>161</v>
      </c>
      <c r="H2" s="17">
        <v>107</v>
      </c>
      <c r="I2" s="17"/>
      <c r="J2" s="17"/>
      <c r="K2" s="20">
        <v>4</v>
      </c>
      <c r="L2" s="20">
        <v>579</v>
      </c>
      <c r="M2" s="21">
        <v>144.75</v>
      </c>
      <c r="N2" s="22">
        <v>3</v>
      </c>
      <c r="O2" s="23">
        <v>147.75</v>
      </c>
    </row>
    <row r="4" spans="1:17" x14ac:dyDescent="0.25">
      <c r="K4" s="8">
        <f>SUM(K2:K3)</f>
        <v>4</v>
      </c>
      <c r="L4" s="8">
        <f>SUM(L2:L3)</f>
        <v>579</v>
      </c>
      <c r="M4" s="7">
        <f>SUM(L4/K4)</f>
        <v>144.75</v>
      </c>
      <c r="N4" s="8">
        <f>SUM(N2:N3)</f>
        <v>3</v>
      </c>
      <c r="O4" s="12">
        <f>SUM(M4+N4)</f>
        <v>147.75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15"/>
    <protectedRange algorithmName="SHA-512" hashValue="ON39YdpmFHfN9f47KpiRvqrKx0V9+erV1CNkpWzYhW/Qyc6aT8rEyCrvauWSYGZK2ia3o7vd3akF07acHAFpOA==" saltValue="yVW9XmDwTqEnmpSGai0KYg==" spinCount="100000" sqref="D2" name="Range1_1_15"/>
  </protectedRanges>
  <hyperlinks>
    <hyperlink ref="Q1" location="'National Rankings'!A1" display="Back to Ranking" xr:uid="{C46DB46D-011B-4A7A-8C81-D46BAF13FE2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391A8DC-5DF3-46D0-8A56-ED74956C856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219EA-8997-4C10-91F2-A41BF580C287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19</v>
      </c>
    </row>
    <row r="2" spans="1:17" x14ac:dyDescent="0.25">
      <c r="A2" s="13" t="s">
        <v>25</v>
      </c>
      <c r="B2" s="14" t="s">
        <v>95</v>
      </c>
      <c r="C2" s="15">
        <v>45452</v>
      </c>
      <c r="D2" s="16" t="s">
        <v>48</v>
      </c>
      <c r="E2" s="17">
        <v>138</v>
      </c>
      <c r="F2" s="17">
        <v>170</v>
      </c>
      <c r="G2" s="17">
        <v>160</v>
      </c>
      <c r="H2" s="17">
        <v>178</v>
      </c>
      <c r="I2" s="17"/>
      <c r="J2" s="17"/>
      <c r="K2" s="20">
        <v>4</v>
      </c>
      <c r="L2" s="20">
        <v>646</v>
      </c>
      <c r="M2" s="21">
        <v>161.5</v>
      </c>
      <c r="N2" s="22">
        <v>3</v>
      </c>
      <c r="O2" s="23">
        <v>164.5</v>
      </c>
    </row>
    <row r="3" spans="1:17" x14ac:dyDescent="0.25">
      <c r="A3" s="13" t="s">
        <v>25</v>
      </c>
      <c r="B3" s="14" t="s">
        <v>95</v>
      </c>
      <c r="C3" s="15">
        <v>45466</v>
      </c>
      <c r="D3" s="16" t="s">
        <v>48</v>
      </c>
      <c r="E3" s="17">
        <v>182</v>
      </c>
      <c r="F3" s="17">
        <v>164</v>
      </c>
      <c r="G3" s="17">
        <v>175</v>
      </c>
      <c r="H3" s="17">
        <v>178</v>
      </c>
      <c r="I3" s="17"/>
      <c r="J3" s="17"/>
      <c r="K3" s="20">
        <v>4</v>
      </c>
      <c r="L3" s="20">
        <v>699</v>
      </c>
      <c r="M3" s="21">
        <v>174.75</v>
      </c>
      <c r="N3" s="22">
        <v>4</v>
      </c>
      <c r="O3" s="23">
        <v>178.75</v>
      </c>
    </row>
    <row r="4" spans="1:17" x14ac:dyDescent="0.25">
      <c r="A4" s="13" t="s">
        <v>25</v>
      </c>
      <c r="B4" s="14" t="s">
        <v>95</v>
      </c>
      <c r="C4" s="15">
        <v>45487</v>
      </c>
      <c r="D4" s="16" t="s">
        <v>48</v>
      </c>
      <c r="E4" s="17">
        <v>181.001</v>
      </c>
      <c r="F4" s="17">
        <v>179.001</v>
      </c>
      <c r="G4" s="17">
        <v>171</v>
      </c>
      <c r="H4" s="17">
        <v>171</v>
      </c>
      <c r="I4" s="17"/>
      <c r="J4" s="17"/>
      <c r="K4" s="20">
        <v>4</v>
      </c>
      <c r="L4" s="20">
        <v>702.00199999999995</v>
      </c>
      <c r="M4" s="21">
        <v>175.50049999999999</v>
      </c>
      <c r="N4" s="22">
        <v>2</v>
      </c>
      <c r="O4" s="23">
        <v>177.50049999999999</v>
      </c>
    </row>
    <row r="6" spans="1:17" x14ac:dyDescent="0.25">
      <c r="K6" s="8">
        <f>SUM(K2:K5)</f>
        <v>12</v>
      </c>
      <c r="L6" s="8">
        <f>SUM(L2:L5)</f>
        <v>2047.002</v>
      </c>
      <c r="M6" s="7">
        <f>SUM(L6/K6)</f>
        <v>170.58349999999999</v>
      </c>
      <c r="N6" s="8">
        <f>SUM(N2:N5)</f>
        <v>9</v>
      </c>
      <c r="O6" s="12">
        <f>SUM(M6+N6)</f>
        <v>179.58349999999999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E2A855AF-381F-4185-B794-43BF6B935AD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063AB4B-BC7B-4D0E-AB5D-76BD19BB456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A8BCD-4593-4EEB-A48D-C38569F6658C}">
  <dimension ref="A1:Q4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19</v>
      </c>
    </row>
    <row r="2" spans="1:17" x14ac:dyDescent="0.25">
      <c r="A2" s="13" t="s">
        <v>25</v>
      </c>
      <c r="B2" s="14" t="s">
        <v>41</v>
      </c>
      <c r="C2" s="15">
        <v>45353</v>
      </c>
      <c r="D2" s="16" t="s">
        <v>43</v>
      </c>
      <c r="E2" s="17">
        <v>175</v>
      </c>
      <c r="F2" s="17">
        <v>173</v>
      </c>
      <c r="G2" s="17">
        <v>176</v>
      </c>
      <c r="H2" s="17">
        <v>167</v>
      </c>
      <c r="I2" s="17"/>
      <c r="J2" s="17"/>
      <c r="K2" s="20">
        <v>4</v>
      </c>
      <c r="L2" s="20">
        <v>691</v>
      </c>
      <c r="M2" s="21">
        <v>172.75</v>
      </c>
      <c r="N2" s="22">
        <v>3</v>
      </c>
      <c r="O2" s="23">
        <v>175.75</v>
      </c>
    </row>
    <row r="4" spans="1:17" x14ac:dyDescent="0.25">
      <c r="K4" s="8">
        <f>SUM(K2:K3)</f>
        <v>4</v>
      </c>
      <c r="L4" s="8">
        <f>SUM(L2:L3)</f>
        <v>691</v>
      </c>
      <c r="M4" s="7">
        <f>SUM(L4/K4)</f>
        <v>172.75</v>
      </c>
      <c r="N4" s="8">
        <f>SUM(N2:N3)</f>
        <v>3</v>
      </c>
      <c r="O4" s="12">
        <f>SUM(M4+N4)</f>
        <v>175.75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5E13DEC6-742E-43ED-8D3D-0CB3074EDE2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F01B33A-EE8D-47EF-BC86-8AAE13AB5C7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57433-0EBB-42DE-8251-544D1C4B8E3F}">
  <dimension ref="A1:Q13"/>
  <sheetViews>
    <sheetView workbookViewId="0">
      <selection activeCell="K14" sqref="K14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19</v>
      </c>
    </row>
    <row r="2" spans="1:17" x14ac:dyDescent="0.25">
      <c r="A2" s="13" t="s">
        <v>25</v>
      </c>
      <c r="B2" s="14" t="s">
        <v>31</v>
      </c>
      <c r="C2" s="15">
        <v>45329</v>
      </c>
      <c r="D2" s="16" t="s">
        <v>26</v>
      </c>
      <c r="E2" s="17">
        <v>177</v>
      </c>
      <c r="F2" s="17">
        <v>171</v>
      </c>
      <c r="G2" s="17">
        <v>174</v>
      </c>
      <c r="H2" s="17">
        <v>168</v>
      </c>
      <c r="I2" s="17"/>
      <c r="J2" s="17"/>
      <c r="K2" s="20">
        <v>4</v>
      </c>
      <c r="L2" s="20">
        <v>690</v>
      </c>
      <c r="M2" s="21">
        <v>172.5</v>
      </c>
      <c r="N2" s="22">
        <v>2</v>
      </c>
      <c r="O2" s="23">
        <v>174.5</v>
      </c>
    </row>
    <row r="3" spans="1:17" x14ac:dyDescent="0.25">
      <c r="A3" s="13" t="s">
        <v>25</v>
      </c>
      <c r="B3" s="14" t="s">
        <v>31</v>
      </c>
      <c r="C3" s="15">
        <v>45343</v>
      </c>
      <c r="D3" s="16" t="s">
        <v>26</v>
      </c>
      <c r="E3" s="17">
        <v>180</v>
      </c>
      <c r="F3" s="17">
        <v>174</v>
      </c>
      <c r="G3" s="17">
        <v>159</v>
      </c>
      <c r="H3" s="17">
        <v>175</v>
      </c>
      <c r="I3" s="17"/>
      <c r="J3" s="17"/>
      <c r="K3" s="20">
        <v>4</v>
      </c>
      <c r="L3" s="20">
        <v>688</v>
      </c>
      <c r="M3" s="21">
        <v>172</v>
      </c>
      <c r="N3" s="22">
        <v>3</v>
      </c>
      <c r="O3" s="23">
        <v>175</v>
      </c>
    </row>
    <row r="4" spans="1:17" x14ac:dyDescent="0.25">
      <c r="A4" s="13" t="s">
        <v>25</v>
      </c>
      <c r="B4" s="14" t="s">
        <v>31</v>
      </c>
      <c r="C4" s="15">
        <v>45357</v>
      </c>
      <c r="D4" s="16" t="s">
        <v>26</v>
      </c>
      <c r="E4" s="17">
        <v>170</v>
      </c>
      <c r="F4" s="17">
        <v>165</v>
      </c>
      <c r="G4" s="17">
        <v>170</v>
      </c>
      <c r="H4" s="17">
        <v>175</v>
      </c>
      <c r="I4" s="17"/>
      <c r="J4" s="17"/>
      <c r="K4" s="20">
        <v>4</v>
      </c>
      <c r="L4" s="20">
        <v>680</v>
      </c>
      <c r="M4" s="21">
        <v>170</v>
      </c>
      <c r="N4" s="22">
        <v>3</v>
      </c>
      <c r="O4" s="23">
        <v>173</v>
      </c>
    </row>
    <row r="5" spans="1:17" x14ac:dyDescent="0.25">
      <c r="A5" s="13" t="s">
        <v>25</v>
      </c>
      <c r="B5" s="14" t="s">
        <v>31</v>
      </c>
      <c r="C5" s="15">
        <v>45441</v>
      </c>
      <c r="D5" s="16" t="s">
        <v>26</v>
      </c>
      <c r="E5" s="17">
        <v>178</v>
      </c>
      <c r="F5" s="17">
        <v>176</v>
      </c>
      <c r="G5" s="17">
        <v>180</v>
      </c>
      <c r="H5" s="17">
        <v>177</v>
      </c>
      <c r="I5" s="17"/>
      <c r="J5" s="17"/>
      <c r="K5" s="20">
        <v>4</v>
      </c>
      <c r="L5" s="20">
        <v>711</v>
      </c>
      <c r="M5" s="21">
        <v>177.75</v>
      </c>
      <c r="N5" s="22">
        <v>3</v>
      </c>
      <c r="O5" s="23">
        <v>180.75</v>
      </c>
    </row>
    <row r="6" spans="1:17" x14ac:dyDescent="0.25">
      <c r="A6" s="13" t="s">
        <v>25</v>
      </c>
      <c r="B6" s="14" t="s">
        <v>31</v>
      </c>
      <c r="C6" s="15">
        <v>45455</v>
      </c>
      <c r="D6" s="16" t="s">
        <v>26</v>
      </c>
      <c r="E6" s="17">
        <v>165</v>
      </c>
      <c r="F6" s="17">
        <v>175</v>
      </c>
      <c r="G6" s="17">
        <v>176</v>
      </c>
      <c r="H6" s="17">
        <v>187</v>
      </c>
      <c r="I6" s="17"/>
      <c r="J6" s="17"/>
      <c r="K6" s="20">
        <v>4</v>
      </c>
      <c r="L6" s="20">
        <v>703</v>
      </c>
      <c r="M6" s="21">
        <v>175.75</v>
      </c>
      <c r="N6" s="22">
        <v>6</v>
      </c>
      <c r="O6" s="23">
        <v>181.75</v>
      </c>
    </row>
    <row r="7" spans="1:17" x14ac:dyDescent="0.25">
      <c r="A7" s="13" t="s">
        <v>25</v>
      </c>
      <c r="B7" s="14" t="s">
        <v>31</v>
      </c>
      <c r="C7" s="15">
        <v>45462</v>
      </c>
      <c r="D7" s="16" t="s">
        <v>26</v>
      </c>
      <c r="E7" s="17">
        <v>178</v>
      </c>
      <c r="F7" s="17">
        <v>183</v>
      </c>
      <c r="G7" s="17">
        <v>189</v>
      </c>
      <c r="H7" s="17">
        <v>168</v>
      </c>
      <c r="I7" s="17"/>
      <c r="J7" s="17"/>
      <c r="K7" s="20">
        <v>4</v>
      </c>
      <c r="L7" s="20">
        <v>718</v>
      </c>
      <c r="M7" s="21">
        <v>179.5</v>
      </c>
      <c r="N7" s="22">
        <v>3</v>
      </c>
      <c r="O7" s="23">
        <v>182.5</v>
      </c>
    </row>
    <row r="8" spans="1:17" x14ac:dyDescent="0.25">
      <c r="A8" s="13" t="s">
        <v>25</v>
      </c>
      <c r="B8" s="14" t="s">
        <v>31</v>
      </c>
      <c r="C8" s="15">
        <v>45476</v>
      </c>
      <c r="D8" s="16" t="s">
        <v>26</v>
      </c>
      <c r="E8" s="17">
        <v>173</v>
      </c>
      <c r="F8" s="17">
        <v>176</v>
      </c>
      <c r="G8" s="17">
        <v>178</v>
      </c>
      <c r="H8" s="17">
        <v>179</v>
      </c>
      <c r="I8" s="17"/>
      <c r="J8" s="17"/>
      <c r="K8" s="20">
        <v>4</v>
      </c>
      <c r="L8" s="20">
        <v>706</v>
      </c>
      <c r="M8" s="21">
        <v>176.5</v>
      </c>
      <c r="N8" s="22">
        <v>3</v>
      </c>
      <c r="O8" s="23">
        <v>179.5</v>
      </c>
    </row>
    <row r="9" spans="1:17" x14ac:dyDescent="0.25">
      <c r="A9" s="13" t="s">
        <v>25</v>
      </c>
      <c r="B9" s="14" t="s">
        <v>31</v>
      </c>
      <c r="C9" s="15">
        <v>45504</v>
      </c>
      <c r="D9" s="16" t="s">
        <v>26</v>
      </c>
      <c r="E9" s="17">
        <v>109</v>
      </c>
      <c r="F9" s="17">
        <v>174</v>
      </c>
      <c r="G9" s="17">
        <v>164</v>
      </c>
      <c r="H9" s="17">
        <v>168</v>
      </c>
      <c r="I9" s="17"/>
      <c r="J9" s="17"/>
      <c r="K9" s="20">
        <v>4</v>
      </c>
      <c r="L9" s="20">
        <v>615</v>
      </c>
      <c r="M9" s="21">
        <v>153.75</v>
      </c>
      <c r="N9" s="22">
        <v>3</v>
      </c>
      <c r="O9" s="23">
        <v>156.75</v>
      </c>
    </row>
    <row r="10" spans="1:17" x14ac:dyDescent="0.25">
      <c r="A10" s="13" t="s">
        <v>25</v>
      </c>
      <c r="B10" s="14" t="s">
        <v>31</v>
      </c>
      <c r="C10" s="15">
        <v>45514</v>
      </c>
      <c r="D10" s="16" t="s">
        <v>26</v>
      </c>
      <c r="E10" s="17">
        <v>173</v>
      </c>
      <c r="F10" s="17">
        <v>172</v>
      </c>
      <c r="G10" s="17">
        <v>172</v>
      </c>
      <c r="H10" s="17">
        <v>174</v>
      </c>
      <c r="I10" s="17">
        <v>169</v>
      </c>
      <c r="J10" s="17">
        <v>167</v>
      </c>
      <c r="K10" s="20">
        <v>6</v>
      </c>
      <c r="L10" s="20">
        <v>1027</v>
      </c>
      <c r="M10" s="21">
        <v>171.16666666666666</v>
      </c>
      <c r="N10" s="22">
        <v>4</v>
      </c>
      <c r="O10" s="23">
        <v>175.16666666666666</v>
      </c>
    </row>
    <row r="11" spans="1:17" x14ac:dyDescent="0.25">
      <c r="A11" s="13" t="s">
        <v>25</v>
      </c>
      <c r="B11" s="14" t="s">
        <v>31</v>
      </c>
      <c r="C11" s="15">
        <v>45553</v>
      </c>
      <c r="D11" s="16" t="s">
        <v>26</v>
      </c>
      <c r="E11" s="17">
        <v>174</v>
      </c>
      <c r="F11" s="17">
        <v>167</v>
      </c>
      <c r="G11" s="17">
        <v>173</v>
      </c>
      <c r="H11" s="17">
        <v>174</v>
      </c>
      <c r="I11" s="17"/>
      <c r="J11" s="17"/>
      <c r="K11" s="20">
        <v>4</v>
      </c>
      <c r="L11" s="20">
        <v>688</v>
      </c>
      <c r="M11" s="21">
        <v>172</v>
      </c>
      <c r="N11" s="22">
        <v>2</v>
      </c>
      <c r="O11" s="23">
        <v>174</v>
      </c>
    </row>
    <row r="13" spans="1:17" x14ac:dyDescent="0.25">
      <c r="K13" s="8">
        <f>SUM(K2:K12)</f>
        <v>42</v>
      </c>
      <c r="L13" s="8">
        <f>SUM(L2:L12)</f>
        <v>7226</v>
      </c>
      <c r="M13" s="7">
        <f>SUM(L13/K13)</f>
        <v>172.04761904761904</v>
      </c>
      <c r="N13" s="8">
        <f>SUM(N2:N12)</f>
        <v>32</v>
      </c>
      <c r="O13" s="12">
        <f>SUM(M13+N13)</f>
        <v>204.04761904761904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C2" name="Range1_2_6"/>
    <protectedRange algorithmName="SHA-512" hashValue="ON39YdpmFHfN9f47KpiRvqrKx0V9+erV1CNkpWzYhW/Qyc6aT8rEyCrvauWSYGZK2ia3o7vd3akF07acHAFpOA==" saltValue="yVW9XmDwTqEnmpSGai0KYg==" spinCount="100000" sqref="B4:C4 E4:J4" name="Range1_5"/>
    <protectedRange algorithmName="SHA-512" hashValue="ON39YdpmFHfN9f47KpiRvqrKx0V9+erV1CNkpWzYhW/Qyc6aT8rEyCrvauWSYGZK2ia3o7vd3akF07acHAFpOA==" saltValue="yVW9XmDwTqEnmpSGai0KYg==" spinCount="100000" sqref="D4" name="Range1_1_3"/>
    <protectedRange algorithmName="SHA-512" hashValue="ON39YdpmFHfN9f47KpiRvqrKx0V9+erV1CNkpWzYhW/Qyc6aT8rEyCrvauWSYGZK2ia3o7vd3akF07acHAFpOA==" saltValue="yVW9XmDwTqEnmpSGai0KYg==" spinCount="100000" sqref="C8 C9 C10" name="Range1_19"/>
    <protectedRange algorithmName="SHA-512" hashValue="ON39YdpmFHfN9f47KpiRvqrKx0V9+erV1CNkpWzYhW/Qyc6aT8rEyCrvauWSYGZK2ia3o7vd3akF07acHAFpOA==" saltValue="yVW9XmDwTqEnmpSGai0KYg==" spinCount="100000" sqref="E8:J8 B8 B9 E9:J9 E10:J10 B10" name="Range1_21"/>
    <protectedRange algorithmName="SHA-512" hashValue="ON39YdpmFHfN9f47KpiRvqrKx0V9+erV1CNkpWzYhW/Qyc6aT8rEyCrvauWSYGZK2ia3o7vd3akF07acHAFpOA==" saltValue="yVW9XmDwTqEnmpSGai0KYg==" spinCount="100000" sqref="D8 D9 D10" name="Range1_1_16"/>
    <protectedRange algorithmName="SHA-512" hashValue="ON39YdpmFHfN9f47KpiRvqrKx0V9+erV1CNkpWzYhW/Qyc6aT8rEyCrvauWSYGZK2ia3o7vd3akF07acHAFpOA==" saltValue="yVW9XmDwTqEnmpSGai0KYg==" spinCount="100000" sqref="E11:J11 B11:C11" name="Range1_7"/>
    <protectedRange algorithmName="SHA-512" hashValue="ON39YdpmFHfN9f47KpiRvqrKx0V9+erV1CNkpWzYhW/Qyc6aT8rEyCrvauWSYGZK2ia3o7vd3akF07acHAFpOA==" saltValue="yVW9XmDwTqEnmpSGai0KYg==" spinCount="100000" sqref="D11" name="Range1_1_5"/>
  </protectedRanges>
  <hyperlinks>
    <hyperlink ref="Q1" location="'National Rankings'!A1" display="Back to Ranking" xr:uid="{7262338F-7CC6-403C-8481-EC35B88A82D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47CE5E6-7D2C-4FF7-8291-4F2ED31A566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53925-F7C3-4093-B265-285FE6FCC5B6}">
  <dimension ref="A1:Q10"/>
  <sheetViews>
    <sheetView workbookViewId="0">
      <selection activeCell="K11" sqref="K1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19</v>
      </c>
    </row>
    <row r="2" spans="1:17" x14ac:dyDescent="0.25">
      <c r="A2" s="13" t="s">
        <v>25</v>
      </c>
      <c r="B2" s="14" t="s">
        <v>58</v>
      </c>
      <c r="C2" s="15">
        <v>45367</v>
      </c>
      <c r="D2" s="16" t="s">
        <v>59</v>
      </c>
      <c r="E2" s="17">
        <v>166</v>
      </c>
      <c r="F2" s="17">
        <v>164</v>
      </c>
      <c r="G2" s="17"/>
      <c r="H2" s="17"/>
      <c r="I2" s="17"/>
      <c r="J2" s="17"/>
      <c r="K2" s="20">
        <v>2</v>
      </c>
      <c r="L2" s="20">
        <v>330</v>
      </c>
      <c r="M2" s="21">
        <v>165</v>
      </c>
      <c r="N2" s="22">
        <v>9</v>
      </c>
      <c r="O2" s="23">
        <v>174</v>
      </c>
    </row>
    <row r="3" spans="1:17" x14ac:dyDescent="0.25">
      <c r="A3" s="13" t="s">
        <v>25</v>
      </c>
      <c r="B3" s="14" t="s">
        <v>58</v>
      </c>
      <c r="C3" s="15">
        <v>45403</v>
      </c>
      <c r="D3" s="16" t="s">
        <v>59</v>
      </c>
      <c r="E3" s="17">
        <v>148</v>
      </c>
      <c r="F3" s="17">
        <v>163</v>
      </c>
      <c r="G3" s="17"/>
      <c r="H3" s="17"/>
      <c r="I3" s="17"/>
      <c r="J3" s="17"/>
      <c r="K3" s="20">
        <v>2</v>
      </c>
      <c r="L3" s="20">
        <v>311</v>
      </c>
      <c r="M3" s="21">
        <v>155.5</v>
      </c>
      <c r="N3" s="22">
        <v>9</v>
      </c>
      <c r="O3" s="23">
        <v>164.5</v>
      </c>
    </row>
    <row r="4" spans="1:17" x14ac:dyDescent="0.25">
      <c r="A4" s="13" t="s">
        <v>25</v>
      </c>
      <c r="B4" s="14" t="s">
        <v>58</v>
      </c>
      <c r="C4" s="15">
        <v>45430</v>
      </c>
      <c r="D4" s="16" t="s">
        <v>59</v>
      </c>
      <c r="E4" s="17">
        <v>167</v>
      </c>
      <c r="F4" s="17">
        <v>158</v>
      </c>
      <c r="G4" s="17"/>
      <c r="H4" s="17"/>
      <c r="I4" s="17"/>
      <c r="J4" s="17"/>
      <c r="K4" s="20">
        <v>2</v>
      </c>
      <c r="L4" s="20">
        <v>325</v>
      </c>
      <c r="M4" s="21">
        <v>162.5</v>
      </c>
      <c r="N4" s="22">
        <v>6</v>
      </c>
      <c r="O4" s="23">
        <v>168.5</v>
      </c>
    </row>
    <row r="5" spans="1:17" x14ac:dyDescent="0.25">
      <c r="A5" s="13" t="s">
        <v>25</v>
      </c>
      <c r="B5" s="14" t="s">
        <v>58</v>
      </c>
      <c r="C5" s="15">
        <v>45458</v>
      </c>
      <c r="D5" s="16" t="s">
        <v>59</v>
      </c>
      <c r="E5" s="17">
        <v>170</v>
      </c>
      <c r="F5" s="17">
        <v>167</v>
      </c>
      <c r="G5" s="17"/>
      <c r="H5" s="17"/>
      <c r="I5" s="17"/>
      <c r="J5" s="17"/>
      <c r="K5" s="20">
        <v>2</v>
      </c>
      <c r="L5" s="20">
        <v>337</v>
      </c>
      <c r="M5" s="21">
        <v>168.5</v>
      </c>
      <c r="N5" s="22">
        <v>9</v>
      </c>
      <c r="O5" s="23">
        <v>177.5</v>
      </c>
    </row>
    <row r="6" spans="1:17" x14ac:dyDescent="0.25">
      <c r="A6" s="13" t="s">
        <v>25</v>
      </c>
      <c r="B6" s="14" t="s">
        <v>58</v>
      </c>
      <c r="C6" s="15">
        <v>45493</v>
      </c>
      <c r="D6" s="16" t="s">
        <v>59</v>
      </c>
      <c r="E6" s="17">
        <v>146</v>
      </c>
      <c r="F6" s="17">
        <v>153</v>
      </c>
      <c r="G6" s="17"/>
      <c r="H6" s="17"/>
      <c r="I6" s="17"/>
      <c r="J6" s="17"/>
      <c r="K6" s="20">
        <v>2</v>
      </c>
      <c r="L6" s="20">
        <v>299</v>
      </c>
      <c r="M6" s="21">
        <v>149.5</v>
      </c>
      <c r="N6" s="22">
        <v>7</v>
      </c>
      <c r="O6" s="23">
        <v>156.5</v>
      </c>
    </row>
    <row r="7" spans="1:17" x14ac:dyDescent="0.25">
      <c r="A7" s="13" t="s">
        <v>25</v>
      </c>
      <c r="B7" s="14" t="s">
        <v>58</v>
      </c>
      <c r="C7" s="15">
        <v>45563</v>
      </c>
      <c r="D7" s="16" t="s">
        <v>59</v>
      </c>
      <c r="E7" s="17">
        <v>176</v>
      </c>
      <c r="F7" s="17">
        <v>180</v>
      </c>
      <c r="G7" s="17">
        <v>174</v>
      </c>
      <c r="H7" s="17"/>
      <c r="I7" s="17"/>
      <c r="J7" s="17"/>
      <c r="K7" s="20">
        <v>3</v>
      </c>
      <c r="L7" s="20">
        <v>530</v>
      </c>
      <c r="M7" s="21">
        <v>176.66666666666666</v>
      </c>
      <c r="N7" s="22">
        <v>16</v>
      </c>
      <c r="O7" s="23">
        <v>192.66666666666666</v>
      </c>
    </row>
    <row r="8" spans="1:17" x14ac:dyDescent="0.25">
      <c r="A8" s="13" t="s">
        <v>25</v>
      </c>
      <c r="B8" s="14" t="s">
        <v>58</v>
      </c>
      <c r="C8" s="15">
        <v>45584</v>
      </c>
      <c r="D8" s="16" t="s">
        <v>59</v>
      </c>
      <c r="E8" s="17">
        <v>167</v>
      </c>
      <c r="F8" s="17">
        <v>172</v>
      </c>
      <c r="G8" s="17">
        <v>164</v>
      </c>
      <c r="H8" s="17">
        <v>171</v>
      </c>
      <c r="I8" s="17">
        <v>169</v>
      </c>
      <c r="J8" s="17">
        <v>175</v>
      </c>
      <c r="K8" s="20">
        <v>6</v>
      </c>
      <c r="L8" s="20">
        <v>1018</v>
      </c>
      <c r="M8" s="21">
        <v>169.66666666666666</v>
      </c>
      <c r="N8" s="22">
        <v>6</v>
      </c>
      <c r="O8" s="23">
        <v>175.66666666666666</v>
      </c>
    </row>
    <row r="10" spans="1:17" x14ac:dyDescent="0.25">
      <c r="K10" s="8">
        <f>SUM(K2:K9)</f>
        <v>19</v>
      </c>
      <c r="L10" s="8">
        <f>SUM(L2:L9)</f>
        <v>3150</v>
      </c>
      <c r="M10" s="7">
        <f>SUM(L10/K10)</f>
        <v>165.78947368421052</v>
      </c>
      <c r="N10" s="8">
        <f>SUM(N2:N9)</f>
        <v>62</v>
      </c>
      <c r="O10" s="12">
        <f>SUM(M10+N10)</f>
        <v>227.78947368421052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77DFDF3C-DD15-4166-9273-4439151D723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4075127-6A22-4416-817F-9B70766419F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2B091-DD61-437D-BD2E-77A0D537C2C2}">
  <dimension ref="A1:Q31"/>
  <sheetViews>
    <sheetView workbookViewId="0">
      <selection activeCell="K32" sqref="K32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19</v>
      </c>
    </row>
    <row r="2" spans="1:17" x14ac:dyDescent="0.25">
      <c r="A2" s="13" t="s">
        <v>20</v>
      </c>
      <c r="B2" s="14" t="s">
        <v>34</v>
      </c>
      <c r="C2" s="15">
        <v>45332</v>
      </c>
      <c r="D2" s="16" t="s">
        <v>21</v>
      </c>
      <c r="E2" s="17">
        <v>186</v>
      </c>
      <c r="F2" s="17">
        <v>183</v>
      </c>
      <c r="G2" s="17">
        <v>182</v>
      </c>
      <c r="H2" s="17">
        <v>188</v>
      </c>
      <c r="I2" s="17"/>
      <c r="J2" s="17"/>
      <c r="K2" s="20">
        <v>4</v>
      </c>
      <c r="L2" s="20">
        <v>739</v>
      </c>
      <c r="M2" s="21">
        <v>184.75</v>
      </c>
      <c r="N2" s="22">
        <v>13</v>
      </c>
      <c r="O2" s="23">
        <v>197.75</v>
      </c>
    </row>
    <row r="3" spans="1:17" x14ac:dyDescent="0.25">
      <c r="A3" s="13" t="s">
        <v>25</v>
      </c>
      <c r="B3" s="14" t="s">
        <v>34</v>
      </c>
      <c r="C3" s="15">
        <v>45384</v>
      </c>
      <c r="D3" s="16" t="s">
        <v>21</v>
      </c>
      <c r="E3" s="17">
        <v>175</v>
      </c>
      <c r="F3" s="17">
        <v>178</v>
      </c>
      <c r="G3" s="17">
        <v>181</v>
      </c>
      <c r="H3" s="17">
        <v>175</v>
      </c>
      <c r="I3" s="17"/>
      <c r="J3" s="17"/>
      <c r="K3" s="20">
        <v>4</v>
      </c>
      <c r="L3" s="20">
        <v>709</v>
      </c>
      <c r="M3" s="21">
        <v>177.25</v>
      </c>
      <c r="N3" s="22">
        <v>3</v>
      </c>
      <c r="O3" s="23">
        <v>180.25</v>
      </c>
    </row>
    <row r="4" spans="1:17" x14ac:dyDescent="0.25">
      <c r="A4" s="13" t="s">
        <v>25</v>
      </c>
      <c r="B4" s="14" t="s">
        <v>34</v>
      </c>
      <c r="C4" s="15">
        <v>45393</v>
      </c>
      <c r="D4" s="16" t="s">
        <v>21</v>
      </c>
      <c r="E4" s="17">
        <v>179</v>
      </c>
      <c r="F4" s="17">
        <v>179</v>
      </c>
      <c r="G4" s="17">
        <v>175</v>
      </c>
      <c r="H4" s="17"/>
      <c r="I4" s="17"/>
      <c r="J4" s="17"/>
      <c r="K4" s="20">
        <v>3</v>
      </c>
      <c r="L4" s="20">
        <v>533</v>
      </c>
      <c r="M4" s="21">
        <v>177.66666666666666</v>
      </c>
      <c r="N4" s="22">
        <v>4</v>
      </c>
      <c r="O4" s="23">
        <v>181.66666666666666</v>
      </c>
    </row>
    <row r="5" spans="1:17" x14ac:dyDescent="0.25">
      <c r="A5" s="13" t="s">
        <v>20</v>
      </c>
      <c r="B5" s="14" t="s">
        <v>34</v>
      </c>
      <c r="C5" s="15">
        <v>45423</v>
      </c>
      <c r="D5" s="16" t="s">
        <v>21</v>
      </c>
      <c r="E5" s="17">
        <v>170</v>
      </c>
      <c r="F5" s="17">
        <v>180</v>
      </c>
      <c r="G5" s="17">
        <v>181</v>
      </c>
      <c r="H5" s="17">
        <v>175</v>
      </c>
      <c r="I5" s="17"/>
      <c r="J5" s="17"/>
      <c r="K5" s="20">
        <v>4</v>
      </c>
      <c r="L5" s="20">
        <v>706</v>
      </c>
      <c r="M5" s="21">
        <v>176.5</v>
      </c>
      <c r="N5" s="22">
        <v>6</v>
      </c>
      <c r="O5" s="23">
        <v>182.5</v>
      </c>
    </row>
    <row r="6" spans="1:17" x14ac:dyDescent="0.25">
      <c r="A6" s="13" t="s">
        <v>25</v>
      </c>
      <c r="B6" s="14" t="s">
        <v>34</v>
      </c>
      <c r="C6" s="15">
        <v>45437</v>
      </c>
      <c r="D6" s="16" t="s">
        <v>21</v>
      </c>
      <c r="E6" s="17">
        <v>184</v>
      </c>
      <c r="F6" s="17">
        <v>185.001</v>
      </c>
      <c r="G6" s="17">
        <v>181</v>
      </c>
      <c r="H6" s="17">
        <v>185</v>
      </c>
      <c r="I6" s="17"/>
      <c r="J6" s="17"/>
      <c r="K6" s="20">
        <v>4</v>
      </c>
      <c r="L6" s="20">
        <v>735.00099999999998</v>
      </c>
      <c r="M6" s="21">
        <v>183.75024999999999</v>
      </c>
      <c r="N6" s="22">
        <v>5</v>
      </c>
      <c r="O6" s="23">
        <v>188.75024999999999</v>
      </c>
    </row>
    <row r="7" spans="1:17" x14ac:dyDescent="0.25">
      <c r="A7" s="13" t="s">
        <v>25</v>
      </c>
      <c r="B7" s="14" t="s">
        <v>34</v>
      </c>
      <c r="C7" s="15">
        <v>45451</v>
      </c>
      <c r="D7" s="16" t="s">
        <v>21</v>
      </c>
      <c r="E7" s="17">
        <v>183</v>
      </c>
      <c r="F7" s="17">
        <v>169.001</v>
      </c>
      <c r="G7" s="17">
        <v>177</v>
      </c>
      <c r="H7" s="17">
        <v>177</v>
      </c>
      <c r="I7" s="17"/>
      <c r="J7" s="17"/>
      <c r="K7" s="20">
        <v>4</v>
      </c>
      <c r="L7" s="20">
        <v>706.00099999999998</v>
      </c>
      <c r="M7" s="21">
        <v>176.50024999999999</v>
      </c>
      <c r="N7" s="22">
        <v>7</v>
      </c>
      <c r="O7" s="23">
        <v>183.50024999999999</v>
      </c>
    </row>
    <row r="8" spans="1:17" x14ac:dyDescent="0.25">
      <c r="A8" s="13" t="s">
        <v>25</v>
      </c>
      <c r="B8" s="14" t="s">
        <v>34</v>
      </c>
      <c r="C8" s="15">
        <v>45456</v>
      </c>
      <c r="D8" s="16" t="s">
        <v>21</v>
      </c>
      <c r="E8" s="17">
        <v>186</v>
      </c>
      <c r="F8" s="17">
        <v>185</v>
      </c>
      <c r="G8" s="17">
        <v>180</v>
      </c>
      <c r="H8" s="17"/>
      <c r="I8" s="17"/>
      <c r="J8" s="17"/>
      <c r="K8" s="20">
        <v>3</v>
      </c>
      <c r="L8" s="20">
        <v>551</v>
      </c>
      <c r="M8" s="21">
        <v>183.66666666666666</v>
      </c>
      <c r="N8" s="22">
        <v>3</v>
      </c>
      <c r="O8" s="23">
        <v>186.66666666666666</v>
      </c>
    </row>
    <row r="9" spans="1:17" x14ac:dyDescent="0.25">
      <c r="A9" s="13" t="s">
        <v>25</v>
      </c>
      <c r="B9" s="14" t="s">
        <v>34</v>
      </c>
      <c r="C9" s="15">
        <v>45465</v>
      </c>
      <c r="D9" s="16" t="s">
        <v>21</v>
      </c>
      <c r="E9" s="17">
        <v>172</v>
      </c>
      <c r="F9" s="17">
        <v>186</v>
      </c>
      <c r="G9" s="17">
        <v>185</v>
      </c>
      <c r="H9" s="17">
        <v>181</v>
      </c>
      <c r="I9" s="17"/>
      <c r="J9" s="17"/>
      <c r="K9" s="20">
        <v>4</v>
      </c>
      <c r="L9" s="20">
        <v>724</v>
      </c>
      <c r="M9" s="21">
        <v>181</v>
      </c>
      <c r="N9" s="22">
        <v>9</v>
      </c>
      <c r="O9" s="23">
        <v>190</v>
      </c>
    </row>
    <row r="10" spans="1:17" x14ac:dyDescent="0.25">
      <c r="A10" s="13" t="s">
        <v>25</v>
      </c>
      <c r="B10" s="14" t="s">
        <v>34</v>
      </c>
      <c r="C10" s="15">
        <v>45472</v>
      </c>
      <c r="D10" s="16" t="s">
        <v>21</v>
      </c>
      <c r="E10" s="17">
        <v>167</v>
      </c>
      <c r="F10" s="17">
        <v>184</v>
      </c>
      <c r="G10" s="17">
        <v>180</v>
      </c>
      <c r="H10" s="17">
        <v>188</v>
      </c>
      <c r="I10" s="17">
        <v>175</v>
      </c>
      <c r="J10" s="17">
        <v>183</v>
      </c>
      <c r="K10" s="20">
        <v>6</v>
      </c>
      <c r="L10" s="20">
        <v>1077</v>
      </c>
      <c r="M10" s="21">
        <v>179.5</v>
      </c>
      <c r="N10" s="22">
        <v>16</v>
      </c>
      <c r="O10" s="23">
        <v>195.5</v>
      </c>
    </row>
    <row r="11" spans="1:17" x14ac:dyDescent="0.25">
      <c r="A11" s="13" t="s">
        <v>25</v>
      </c>
      <c r="B11" s="14" t="s">
        <v>34</v>
      </c>
      <c r="C11" s="15">
        <v>45475</v>
      </c>
      <c r="D11" s="16" t="s">
        <v>21</v>
      </c>
      <c r="E11" s="17">
        <v>174</v>
      </c>
      <c r="F11" s="17">
        <v>183</v>
      </c>
      <c r="G11" s="17">
        <v>173</v>
      </c>
      <c r="H11" s="17">
        <v>177</v>
      </c>
      <c r="I11" s="17"/>
      <c r="J11" s="17"/>
      <c r="K11" s="20">
        <v>4</v>
      </c>
      <c r="L11" s="20">
        <v>707</v>
      </c>
      <c r="M11" s="21">
        <v>176.75</v>
      </c>
      <c r="N11" s="22">
        <v>5</v>
      </c>
      <c r="O11" s="23">
        <v>181.75</v>
      </c>
    </row>
    <row r="12" spans="1:17" x14ac:dyDescent="0.25">
      <c r="A12" s="13" t="s">
        <v>25</v>
      </c>
      <c r="B12" s="14" t="s">
        <v>34</v>
      </c>
      <c r="C12" s="15">
        <v>45484</v>
      </c>
      <c r="D12" s="16" t="s">
        <v>21</v>
      </c>
      <c r="E12" s="17">
        <v>175</v>
      </c>
      <c r="F12" s="17">
        <v>182</v>
      </c>
      <c r="G12" s="17">
        <v>177.001</v>
      </c>
      <c r="H12" s="17"/>
      <c r="I12" s="17"/>
      <c r="J12" s="17"/>
      <c r="K12" s="20">
        <v>3</v>
      </c>
      <c r="L12" s="20">
        <v>534.00099999999998</v>
      </c>
      <c r="M12" s="21">
        <v>178.00033333333332</v>
      </c>
      <c r="N12" s="22">
        <v>2</v>
      </c>
      <c r="O12" s="23">
        <v>180.00033333333332</v>
      </c>
    </row>
    <row r="13" spans="1:17" x14ac:dyDescent="0.25">
      <c r="A13" s="13" t="s">
        <v>25</v>
      </c>
      <c r="B13" s="14" t="s">
        <v>34</v>
      </c>
      <c r="C13" s="15">
        <v>45486</v>
      </c>
      <c r="D13" s="16" t="s">
        <v>21</v>
      </c>
      <c r="E13" s="17">
        <v>172</v>
      </c>
      <c r="F13" s="17">
        <v>181</v>
      </c>
      <c r="G13" s="17">
        <v>186</v>
      </c>
      <c r="H13" s="17">
        <v>182</v>
      </c>
      <c r="I13" s="17"/>
      <c r="J13" s="17"/>
      <c r="K13" s="20">
        <v>4</v>
      </c>
      <c r="L13" s="20">
        <v>721</v>
      </c>
      <c r="M13" s="21">
        <v>180.25</v>
      </c>
      <c r="N13" s="22">
        <v>6</v>
      </c>
      <c r="O13" s="23">
        <v>186.25</v>
      </c>
    </row>
    <row r="14" spans="1:17" x14ac:dyDescent="0.25">
      <c r="A14" s="13" t="s">
        <v>25</v>
      </c>
      <c r="B14" s="14" t="s">
        <v>34</v>
      </c>
      <c r="C14" s="15">
        <v>45486</v>
      </c>
      <c r="D14" s="16" t="s">
        <v>21</v>
      </c>
      <c r="E14" s="17">
        <v>180</v>
      </c>
      <c r="F14" s="17">
        <v>185</v>
      </c>
      <c r="G14" s="17">
        <v>188</v>
      </c>
      <c r="H14" s="17">
        <v>179</v>
      </c>
      <c r="I14" s="17"/>
      <c r="J14" s="17"/>
      <c r="K14" s="20">
        <v>4</v>
      </c>
      <c r="L14" s="20">
        <v>732</v>
      </c>
      <c r="M14" s="21">
        <v>183</v>
      </c>
      <c r="N14" s="22">
        <v>6</v>
      </c>
      <c r="O14" s="23">
        <v>189</v>
      </c>
    </row>
    <row r="15" spans="1:17" x14ac:dyDescent="0.25">
      <c r="A15" s="13" t="s">
        <v>25</v>
      </c>
      <c r="B15" s="14" t="s">
        <v>34</v>
      </c>
      <c r="C15" s="15">
        <v>45498</v>
      </c>
      <c r="D15" s="16" t="s">
        <v>21</v>
      </c>
      <c r="E15" s="17">
        <v>181.001</v>
      </c>
      <c r="F15" s="17">
        <v>184</v>
      </c>
      <c r="G15" s="17">
        <v>184</v>
      </c>
      <c r="H15" s="17"/>
      <c r="I15" s="17"/>
      <c r="J15" s="17"/>
      <c r="K15" s="20">
        <v>3</v>
      </c>
      <c r="L15" s="20">
        <v>549.00099999999998</v>
      </c>
      <c r="M15" s="21">
        <v>183.00033333333332</v>
      </c>
      <c r="N15" s="22">
        <v>7</v>
      </c>
      <c r="O15" s="23">
        <v>190.00033333333332</v>
      </c>
    </row>
    <row r="16" spans="1:17" x14ac:dyDescent="0.25">
      <c r="A16" s="13" t="s">
        <v>25</v>
      </c>
      <c r="B16" s="14" t="s">
        <v>34</v>
      </c>
      <c r="C16" s="15">
        <v>45510</v>
      </c>
      <c r="D16" s="16" t="s">
        <v>21</v>
      </c>
      <c r="E16" s="17">
        <v>172</v>
      </c>
      <c r="F16" s="17">
        <v>182</v>
      </c>
      <c r="G16" s="17">
        <v>182</v>
      </c>
      <c r="H16" s="17">
        <v>189</v>
      </c>
      <c r="I16" s="17"/>
      <c r="J16" s="17"/>
      <c r="K16" s="20">
        <v>4</v>
      </c>
      <c r="L16" s="20">
        <v>725</v>
      </c>
      <c r="M16" s="21">
        <v>181.25</v>
      </c>
      <c r="N16" s="22">
        <v>5</v>
      </c>
      <c r="O16" s="23">
        <v>186.25</v>
      </c>
    </row>
    <row r="17" spans="1:15" x14ac:dyDescent="0.25">
      <c r="A17" s="57" t="s">
        <v>25</v>
      </c>
      <c r="B17" s="43" t="s">
        <v>34</v>
      </c>
      <c r="C17" s="44">
        <v>45512</v>
      </c>
      <c r="D17" s="45" t="s">
        <v>21</v>
      </c>
      <c r="E17" s="46">
        <v>186</v>
      </c>
      <c r="F17" s="46">
        <v>185</v>
      </c>
      <c r="G17" s="46">
        <v>184</v>
      </c>
      <c r="H17" s="46"/>
      <c r="I17" s="46"/>
      <c r="J17" s="46"/>
      <c r="K17" s="47">
        <v>3</v>
      </c>
      <c r="L17" s="47">
        <v>555</v>
      </c>
      <c r="M17" s="48">
        <v>185</v>
      </c>
      <c r="N17" s="49">
        <v>9</v>
      </c>
      <c r="O17" s="50">
        <v>194</v>
      </c>
    </row>
    <row r="18" spans="1:15" x14ac:dyDescent="0.25">
      <c r="A18" s="13" t="s">
        <v>25</v>
      </c>
      <c r="B18" s="14" t="s">
        <v>34</v>
      </c>
      <c r="C18" s="15">
        <v>45514</v>
      </c>
      <c r="D18" s="16" t="s">
        <v>21</v>
      </c>
      <c r="E18" s="17">
        <v>182</v>
      </c>
      <c r="F18" s="17">
        <v>186</v>
      </c>
      <c r="G18" s="17">
        <v>187</v>
      </c>
      <c r="H18" s="17">
        <v>186</v>
      </c>
      <c r="I18" s="17"/>
      <c r="J18" s="17"/>
      <c r="K18" s="20">
        <v>4</v>
      </c>
      <c r="L18" s="20">
        <v>741</v>
      </c>
      <c r="M18" s="21">
        <v>185.25</v>
      </c>
      <c r="N18" s="22">
        <v>11</v>
      </c>
      <c r="O18" s="23">
        <v>196.25</v>
      </c>
    </row>
    <row r="19" spans="1:15" x14ac:dyDescent="0.25">
      <c r="A19" s="13" t="s">
        <v>25</v>
      </c>
      <c r="B19" s="14" t="s">
        <v>34</v>
      </c>
      <c r="C19" s="15">
        <v>45526</v>
      </c>
      <c r="D19" s="16" t="s">
        <v>21</v>
      </c>
      <c r="E19" s="17">
        <v>179</v>
      </c>
      <c r="F19" s="17">
        <v>172</v>
      </c>
      <c r="G19" s="17">
        <v>187</v>
      </c>
      <c r="H19" s="17"/>
      <c r="I19" s="17"/>
      <c r="J19" s="17"/>
      <c r="K19" s="20">
        <v>3</v>
      </c>
      <c r="L19" s="20">
        <v>538</v>
      </c>
      <c r="M19" s="21">
        <v>179.33333333333334</v>
      </c>
      <c r="N19" s="22">
        <v>8</v>
      </c>
      <c r="O19" s="23">
        <v>187.33333333333334</v>
      </c>
    </row>
    <row r="20" spans="1:15" x14ac:dyDescent="0.25">
      <c r="A20" s="13" t="s">
        <v>25</v>
      </c>
      <c r="B20" s="14" t="s">
        <v>34</v>
      </c>
      <c r="C20" s="15">
        <v>45528</v>
      </c>
      <c r="D20" s="16" t="s">
        <v>21</v>
      </c>
      <c r="E20" s="17">
        <v>182</v>
      </c>
      <c r="F20" s="17">
        <v>181</v>
      </c>
      <c r="G20" s="17">
        <v>177.001</v>
      </c>
      <c r="H20" s="17">
        <v>184</v>
      </c>
      <c r="I20" s="17"/>
      <c r="J20" s="17"/>
      <c r="K20" s="20">
        <v>4</v>
      </c>
      <c r="L20" s="20">
        <v>724.00099999999998</v>
      </c>
      <c r="M20" s="21">
        <v>181.00024999999999</v>
      </c>
      <c r="N20" s="22">
        <v>6</v>
      </c>
      <c r="O20" s="23">
        <v>187.00024999999999</v>
      </c>
    </row>
    <row r="21" spans="1:15" x14ac:dyDescent="0.25">
      <c r="A21" s="13" t="s">
        <v>20</v>
      </c>
      <c r="B21" s="14" t="s">
        <v>34</v>
      </c>
      <c r="C21" s="15">
        <v>45547</v>
      </c>
      <c r="D21" s="16" t="s">
        <v>21</v>
      </c>
      <c r="E21" s="17">
        <v>182</v>
      </c>
      <c r="F21" s="17">
        <v>179</v>
      </c>
      <c r="G21" s="17">
        <v>181</v>
      </c>
      <c r="H21" s="17"/>
      <c r="I21" s="17"/>
      <c r="J21" s="17"/>
      <c r="K21" s="20">
        <v>3</v>
      </c>
      <c r="L21" s="20">
        <v>542</v>
      </c>
      <c r="M21" s="21">
        <v>180.66666666666666</v>
      </c>
      <c r="N21" s="22">
        <v>4</v>
      </c>
      <c r="O21" s="23">
        <v>184.66666666666666</v>
      </c>
    </row>
    <row r="22" spans="1:15" x14ac:dyDescent="0.25">
      <c r="A22" s="13" t="s">
        <v>20</v>
      </c>
      <c r="B22" s="14" t="s">
        <v>34</v>
      </c>
      <c r="C22" s="15">
        <v>45549</v>
      </c>
      <c r="D22" s="16" t="s">
        <v>21</v>
      </c>
      <c r="E22" s="17">
        <v>181</v>
      </c>
      <c r="F22" s="17">
        <v>182</v>
      </c>
      <c r="G22" s="17">
        <v>181</v>
      </c>
      <c r="H22" s="17">
        <v>178</v>
      </c>
      <c r="I22" s="17"/>
      <c r="J22" s="17"/>
      <c r="K22" s="20">
        <v>4</v>
      </c>
      <c r="L22" s="20">
        <v>722</v>
      </c>
      <c r="M22" s="21">
        <v>180.5</v>
      </c>
      <c r="N22" s="22">
        <v>3</v>
      </c>
      <c r="O22" s="23">
        <v>183.5</v>
      </c>
    </row>
    <row r="23" spans="1:15" x14ac:dyDescent="0.25">
      <c r="A23" s="13" t="s">
        <v>25</v>
      </c>
      <c r="B23" s="14" t="s">
        <v>34</v>
      </c>
      <c r="C23" s="15">
        <v>45552</v>
      </c>
      <c r="D23" s="16" t="s">
        <v>21</v>
      </c>
      <c r="E23" s="17">
        <v>183</v>
      </c>
      <c r="F23" s="17">
        <v>185</v>
      </c>
      <c r="G23" s="17">
        <v>182</v>
      </c>
      <c r="H23" s="17">
        <v>188.001</v>
      </c>
      <c r="I23" s="17"/>
      <c r="J23" s="17"/>
      <c r="K23" s="20">
        <v>4</v>
      </c>
      <c r="L23" s="20">
        <v>738.00099999999998</v>
      </c>
      <c r="M23" s="21">
        <v>184.50024999999999</v>
      </c>
      <c r="N23" s="22">
        <v>5</v>
      </c>
      <c r="O23" s="23">
        <v>189.50024999999999</v>
      </c>
    </row>
    <row r="24" spans="1:15" x14ac:dyDescent="0.25">
      <c r="A24" s="13" t="s">
        <v>25</v>
      </c>
      <c r="B24" s="14" t="s">
        <v>34</v>
      </c>
      <c r="C24" s="15">
        <v>45561</v>
      </c>
      <c r="D24" s="16" t="s">
        <v>21</v>
      </c>
      <c r="E24" s="17">
        <v>183</v>
      </c>
      <c r="F24" s="17">
        <v>178</v>
      </c>
      <c r="G24" s="17">
        <v>185</v>
      </c>
      <c r="H24" s="17"/>
      <c r="I24" s="17"/>
      <c r="J24" s="17"/>
      <c r="K24" s="20">
        <v>3</v>
      </c>
      <c r="L24" s="20">
        <v>546</v>
      </c>
      <c r="M24" s="21">
        <v>182</v>
      </c>
      <c r="N24" s="22">
        <v>4</v>
      </c>
      <c r="O24" s="23">
        <v>186</v>
      </c>
    </row>
    <row r="25" spans="1:15" x14ac:dyDescent="0.25">
      <c r="A25" s="13" t="s">
        <v>25</v>
      </c>
      <c r="B25" s="14" t="s">
        <v>34</v>
      </c>
      <c r="C25" s="15">
        <v>45563</v>
      </c>
      <c r="D25" s="16" t="s">
        <v>21</v>
      </c>
      <c r="E25" s="17">
        <v>188</v>
      </c>
      <c r="F25" s="17">
        <v>189</v>
      </c>
      <c r="G25" s="17">
        <v>181</v>
      </c>
      <c r="H25" s="17">
        <v>179</v>
      </c>
      <c r="I25" s="17"/>
      <c r="J25" s="17"/>
      <c r="K25" s="20">
        <v>4</v>
      </c>
      <c r="L25" s="20">
        <v>737</v>
      </c>
      <c r="M25" s="21">
        <v>184.25</v>
      </c>
      <c r="N25" s="22">
        <v>2</v>
      </c>
      <c r="O25" s="23">
        <v>186.25</v>
      </c>
    </row>
    <row r="26" spans="1:15" x14ac:dyDescent="0.25">
      <c r="A26" s="13" t="s">
        <v>25</v>
      </c>
      <c r="B26" s="14" t="s">
        <v>34</v>
      </c>
      <c r="C26" s="15">
        <v>45566</v>
      </c>
      <c r="D26" s="16" t="s">
        <v>21</v>
      </c>
      <c r="E26" s="17">
        <v>178</v>
      </c>
      <c r="F26" s="17">
        <v>187</v>
      </c>
      <c r="G26" s="17">
        <v>179</v>
      </c>
      <c r="H26" s="17">
        <v>184</v>
      </c>
      <c r="I26" s="17"/>
      <c r="J26" s="17"/>
      <c r="K26" s="20">
        <v>4</v>
      </c>
      <c r="L26" s="20">
        <v>728</v>
      </c>
      <c r="M26" s="21">
        <v>182</v>
      </c>
      <c r="N26" s="22">
        <v>2</v>
      </c>
      <c r="O26" s="23">
        <v>184</v>
      </c>
    </row>
    <row r="27" spans="1:15" x14ac:dyDescent="0.25">
      <c r="A27" s="13" t="s">
        <v>25</v>
      </c>
      <c r="B27" s="14" t="s">
        <v>34</v>
      </c>
      <c r="C27" s="15">
        <v>45575</v>
      </c>
      <c r="D27" s="16" t="s">
        <v>21</v>
      </c>
      <c r="E27" s="17">
        <v>182</v>
      </c>
      <c r="F27" s="17">
        <v>172</v>
      </c>
      <c r="G27" s="17">
        <v>184</v>
      </c>
      <c r="H27" s="17"/>
      <c r="I27" s="17"/>
      <c r="J27" s="17"/>
      <c r="K27" s="20">
        <v>3</v>
      </c>
      <c r="L27" s="20">
        <v>538</v>
      </c>
      <c r="M27" s="21">
        <v>179.33333333333334</v>
      </c>
      <c r="N27" s="22">
        <v>6</v>
      </c>
      <c r="O27" s="23">
        <v>185.33333333333334</v>
      </c>
    </row>
    <row r="28" spans="1:15" x14ac:dyDescent="0.25">
      <c r="A28" s="13" t="s">
        <v>25</v>
      </c>
      <c r="B28" s="14" t="s">
        <v>34</v>
      </c>
      <c r="C28" s="15">
        <v>45577</v>
      </c>
      <c r="D28" s="16" t="s">
        <v>21</v>
      </c>
      <c r="E28" s="17">
        <v>186</v>
      </c>
      <c r="F28" s="17">
        <v>183</v>
      </c>
      <c r="G28" s="17">
        <v>184</v>
      </c>
      <c r="H28" s="17">
        <v>177</v>
      </c>
      <c r="I28" s="17"/>
      <c r="J28" s="17"/>
      <c r="K28" s="20">
        <v>4</v>
      </c>
      <c r="L28" s="20">
        <v>730</v>
      </c>
      <c r="M28" s="21">
        <v>182.5</v>
      </c>
      <c r="N28" s="22">
        <v>6</v>
      </c>
      <c r="O28" s="23">
        <v>188.5</v>
      </c>
    </row>
    <row r="29" spans="1:15" x14ac:dyDescent="0.25">
      <c r="A29" s="13" t="s">
        <v>25</v>
      </c>
      <c r="B29" s="14" t="s">
        <v>34</v>
      </c>
      <c r="C29" s="15">
        <v>45585</v>
      </c>
      <c r="D29" s="16" t="s">
        <v>21</v>
      </c>
      <c r="E29" s="17">
        <v>176.001</v>
      </c>
      <c r="F29" s="17">
        <v>181.001</v>
      </c>
      <c r="G29" s="17">
        <v>169</v>
      </c>
      <c r="H29" s="17">
        <v>180</v>
      </c>
      <c r="I29" s="17">
        <v>172</v>
      </c>
      <c r="J29" s="17">
        <v>175</v>
      </c>
      <c r="K29" s="20">
        <v>6</v>
      </c>
      <c r="L29" s="20">
        <v>1053.002</v>
      </c>
      <c r="M29" s="21">
        <v>175.50033333333332</v>
      </c>
      <c r="N29" s="22">
        <v>4</v>
      </c>
      <c r="O29" s="23">
        <v>179.50033333333332</v>
      </c>
    </row>
    <row r="31" spans="1:15" x14ac:dyDescent="0.25">
      <c r="K31" s="8">
        <f>SUM(K2:K30)</f>
        <v>107</v>
      </c>
      <c r="L31" s="8">
        <f>SUM(L2:L30)</f>
        <v>19340.008000000002</v>
      </c>
      <c r="M31" s="7">
        <f>SUM(L31/K31)</f>
        <v>180.74773831775701</v>
      </c>
      <c r="N31" s="8">
        <f>SUM(N2:N30)</f>
        <v>167</v>
      </c>
      <c r="O31" s="12">
        <f>SUM(M31+N31)</f>
        <v>347.74773831775701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C2" name="Range1_2_6"/>
    <protectedRange algorithmName="SHA-512" hashValue="ON39YdpmFHfN9f47KpiRvqrKx0V9+erV1CNkpWzYhW/Qyc6aT8rEyCrvauWSYGZK2ia3o7vd3akF07acHAFpOA==" saltValue="yVW9XmDwTqEnmpSGai0KYg==" spinCount="100000" sqref="B9:C9 E9:J9" name="Range1_19"/>
    <protectedRange algorithmName="SHA-512" hashValue="ON39YdpmFHfN9f47KpiRvqrKx0V9+erV1CNkpWzYhW/Qyc6aT8rEyCrvauWSYGZK2ia3o7vd3akF07acHAFpOA==" saltValue="yVW9XmDwTqEnmpSGai0KYg==" spinCount="100000" sqref="D9" name="Range1_1_12"/>
    <protectedRange algorithmName="SHA-512" hashValue="ON39YdpmFHfN9f47KpiRvqrKx0V9+erV1CNkpWzYhW/Qyc6aT8rEyCrvauWSYGZK2ia3o7vd3akF07acHAFpOA==" saltValue="yVW9XmDwTqEnmpSGai0KYg==" spinCount="100000" sqref="E23:J23 B23:C23" name="Range1_7"/>
    <protectedRange algorithmName="SHA-512" hashValue="ON39YdpmFHfN9f47KpiRvqrKx0V9+erV1CNkpWzYhW/Qyc6aT8rEyCrvauWSYGZK2ia3o7vd3akF07acHAFpOA==" saltValue="yVW9XmDwTqEnmpSGai0KYg==" spinCount="100000" sqref="D23" name="Range1_1_5"/>
    <protectedRange algorithmName="SHA-512" hashValue="ON39YdpmFHfN9f47KpiRvqrKx0V9+erV1CNkpWzYhW/Qyc6aT8rEyCrvauWSYGZK2ia3o7vd3akF07acHAFpOA==" saltValue="yVW9XmDwTqEnmpSGai0KYg==" spinCount="100000" sqref="E24:J25 B24:C25" name="Range1_19_1"/>
    <protectedRange algorithmName="SHA-512" hashValue="ON39YdpmFHfN9f47KpiRvqrKx0V9+erV1CNkpWzYhW/Qyc6aT8rEyCrvauWSYGZK2ia3o7vd3akF07acHAFpOA==" saltValue="yVW9XmDwTqEnmpSGai0KYg==" spinCount="100000" sqref="D24:D25" name="Range1_1_19"/>
  </protectedRanges>
  <hyperlinks>
    <hyperlink ref="Q1" location="'National Rankings'!A1" display="Back to Ranking" xr:uid="{D4039F0D-92A3-4074-B967-77C0265ECBC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DCCBDA-8AE5-4176-9CCB-12A68D56855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620B6-F9EE-421F-AC75-FEE96A6ADE98}">
  <dimension ref="A1:Q4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19</v>
      </c>
    </row>
    <row r="2" spans="1:17" x14ac:dyDescent="0.25">
      <c r="A2" s="13" t="s">
        <v>25</v>
      </c>
      <c r="B2" s="14" t="s">
        <v>91</v>
      </c>
      <c r="C2" s="15">
        <v>45437</v>
      </c>
      <c r="D2" s="16" t="s">
        <v>76</v>
      </c>
      <c r="E2" s="17">
        <v>44</v>
      </c>
      <c r="F2" s="17">
        <v>58</v>
      </c>
      <c r="G2" s="17">
        <v>104</v>
      </c>
      <c r="H2" s="17">
        <v>116</v>
      </c>
      <c r="I2" s="17"/>
      <c r="J2" s="17"/>
      <c r="K2" s="20">
        <v>4</v>
      </c>
      <c r="L2" s="20">
        <v>322</v>
      </c>
      <c r="M2" s="21">
        <v>80.5</v>
      </c>
      <c r="N2" s="22">
        <v>4</v>
      </c>
      <c r="O2" s="23">
        <v>84.5</v>
      </c>
    </row>
    <row r="4" spans="1:17" x14ac:dyDescent="0.25">
      <c r="K4" s="8">
        <f>SUM(K2:K3)</f>
        <v>4</v>
      </c>
      <c r="L4" s="8">
        <f>SUM(L2:L3)</f>
        <v>322</v>
      </c>
      <c r="M4" s="7">
        <f>SUM(L4/K4)</f>
        <v>80.5</v>
      </c>
      <c r="N4" s="8">
        <f>SUM(N2:N3)</f>
        <v>4</v>
      </c>
      <c r="O4" s="12">
        <f>SUM(M4+N4)</f>
        <v>84.5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8E6D4305-0D49-4F8E-90AD-D26831AC18B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24AB8EC-A147-4FD1-9E44-2C601F120AC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548D0-6090-49A2-91D6-8540E7A60407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19</v>
      </c>
    </row>
    <row r="2" spans="1:17" x14ac:dyDescent="0.25">
      <c r="A2" s="13" t="s">
        <v>25</v>
      </c>
      <c r="B2" s="14" t="s">
        <v>99</v>
      </c>
      <c r="C2" s="15">
        <v>45475</v>
      </c>
      <c r="D2" s="16" t="s">
        <v>21</v>
      </c>
      <c r="E2" s="17">
        <v>177</v>
      </c>
      <c r="F2" s="17">
        <v>181</v>
      </c>
      <c r="G2" s="17">
        <v>181.001</v>
      </c>
      <c r="H2" s="17">
        <v>170</v>
      </c>
      <c r="I2" s="17"/>
      <c r="J2" s="17"/>
      <c r="K2" s="20">
        <v>4</v>
      </c>
      <c r="L2" s="20">
        <v>709.00099999999998</v>
      </c>
      <c r="M2" s="21">
        <v>177.25024999999999</v>
      </c>
      <c r="N2" s="22">
        <v>6</v>
      </c>
      <c r="O2" s="23">
        <v>183.25024999999999</v>
      </c>
    </row>
    <row r="4" spans="1:17" x14ac:dyDescent="0.25">
      <c r="K4" s="8">
        <f>SUM(K2:K3)</f>
        <v>4</v>
      </c>
      <c r="L4" s="8">
        <f>SUM(L2:L3)</f>
        <v>709.00099999999998</v>
      </c>
      <c r="M4" s="7">
        <f>SUM(L4/K4)</f>
        <v>177.25024999999999</v>
      </c>
      <c r="N4" s="8">
        <f>SUM(N2:N3)</f>
        <v>6</v>
      </c>
      <c r="O4" s="12">
        <f>SUM(M4+N4)</f>
        <v>183.25024999999999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05EC019F-7E47-4B89-B724-8C144ABA017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AE8C343-0390-4B83-826E-CB40578381A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43EDF-EC71-41CD-907E-17417F342035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19</v>
      </c>
    </row>
    <row r="2" spans="1:17" x14ac:dyDescent="0.25">
      <c r="A2" s="13" t="s">
        <v>25</v>
      </c>
      <c r="B2" s="14" t="s">
        <v>104</v>
      </c>
      <c r="C2" s="15">
        <v>45507</v>
      </c>
      <c r="D2" s="16" t="s">
        <v>67</v>
      </c>
      <c r="E2" s="17">
        <v>183</v>
      </c>
      <c r="F2" s="17">
        <v>186</v>
      </c>
      <c r="G2" s="17">
        <v>188.001</v>
      </c>
      <c r="H2" s="17">
        <v>186</v>
      </c>
      <c r="I2" s="17">
        <v>179</v>
      </c>
      <c r="J2" s="17">
        <v>179</v>
      </c>
      <c r="K2" s="20">
        <v>6</v>
      </c>
      <c r="L2" s="20">
        <v>1101.001</v>
      </c>
      <c r="M2" s="21">
        <v>183.50016666666667</v>
      </c>
      <c r="N2" s="22">
        <v>12</v>
      </c>
      <c r="O2" s="23">
        <v>195.50016666666667</v>
      </c>
    </row>
    <row r="4" spans="1:17" x14ac:dyDescent="0.25">
      <c r="K4" s="8">
        <f>SUM(K2:K3)</f>
        <v>6</v>
      </c>
      <c r="L4" s="8">
        <f>SUM(L2:L3)</f>
        <v>1101.001</v>
      </c>
      <c r="M4" s="7">
        <f>SUM(L4/K4)</f>
        <v>183.50016666666667</v>
      </c>
      <c r="N4" s="8">
        <f>SUM(N2:N3)</f>
        <v>12</v>
      </c>
      <c r="O4" s="12">
        <f>SUM(M4+N4)</f>
        <v>195.50016666666667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BAD566ED-21C5-41C1-9548-F28574F9D04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C012B1-5B43-44B9-92FD-91302D35532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4BAD7-7C91-41DF-973E-652FEE786F3B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19</v>
      </c>
    </row>
    <row r="2" spans="1:17" x14ac:dyDescent="0.25">
      <c r="A2" s="13" t="s">
        <v>25</v>
      </c>
      <c r="B2" s="14" t="s">
        <v>71</v>
      </c>
      <c r="C2" s="15">
        <v>45402</v>
      </c>
      <c r="D2" s="16" t="s">
        <v>72</v>
      </c>
      <c r="E2" s="17">
        <v>177</v>
      </c>
      <c r="F2" s="17">
        <v>177</v>
      </c>
      <c r="G2" s="17">
        <v>179</v>
      </c>
      <c r="H2" s="17">
        <v>163</v>
      </c>
      <c r="I2" s="17"/>
      <c r="J2" s="17"/>
      <c r="K2" s="20">
        <v>4</v>
      </c>
      <c r="L2" s="20">
        <v>696</v>
      </c>
      <c r="M2" s="21">
        <v>174</v>
      </c>
      <c r="N2" s="22">
        <v>5</v>
      </c>
      <c r="O2" s="23">
        <v>179</v>
      </c>
    </row>
    <row r="3" spans="1:17" x14ac:dyDescent="0.25">
      <c r="A3" s="13" t="s">
        <v>25</v>
      </c>
      <c r="B3" s="14" t="s">
        <v>71</v>
      </c>
      <c r="C3" s="15">
        <v>45431</v>
      </c>
      <c r="D3" s="16" t="s">
        <v>85</v>
      </c>
      <c r="E3" s="17">
        <v>177</v>
      </c>
      <c r="F3" s="17">
        <v>182</v>
      </c>
      <c r="G3" s="17">
        <v>175</v>
      </c>
      <c r="H3" s="17">
        <v>176</v>
      </c>
      <c r="I3" s="17"/>
      <c r="J3" s="17"/>
      <c r="K3" s="20">
        <v>4</v>
      </c>
      <c r="L3" s="20">
        <v>710</v>
      </c>
      <c r="M3" s="21">
        <v>177.5</v>
      </c>
      <c r="N3" s="22">
        <v>5</v>
      </c>
      <c r="O3" s="23">
        <v>182.5</v>
      </c>
    </row>
    <row r="5" spans="1:17" x14ac:dyDescent="0.25">
      <c r="K5" s="8">
        <f>SUM(K2:K4)</f>
        <v>8</v>
      </c>
      <c r="L5" s="8">
        <f>SUM(L2:L4)</f>
        <v>1406</v>
      </c>
      <c r="M5" s="7">
        <f>SUM(L5/K5)</f>
        <v>175.75</v>
      </c>
      <c r="N5" s="8">
        <f>SUM(N2:N4)</f>
        <v>10</v>
      </c>
      <c r="O5" s="12">
        <f>SUM(M5+N5)</f>
        <v>185.75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509D1D52-B8E0-4315-ABB6-6BFF45D477E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B324CE5-5FD7-4CDE-BE85-869B4096E99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53C33-53F6-498C-82C6-EDFA3C30F867}"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19</v>
      </c>
    </row>
    <row r="2" spans="1:17" x14ac:dyDescent="0.25">
      <c r="A2" s="13" t="s">
        <v>25</v>
      </c>
      <c r="B2" s="14" t="s">
        <v>105</v>
      </c>
      <c r="C2" s="15">
        <v>45511</v>
      </c>
      <c r="D2" s="16" t="s">
        <v>26</v>
      </c>
      <c r="E2" s="17">
        <v>186</v>
      </c>
      <c r="F2" s="17">
        <v>167</v>
      </c>
      <c r="G2" s="17">
        <v>195</v>
      </c>
      <c r="H2" s="17">
        <v>187</v>
      </c>
      <c r="I2" s="17"/>
      <c r="J2" s="17"/>
      <c r="K2" s="20">
        <v>4</v>
      </c>
      <c r="L2" s="20">
        <v>735</v>
      </c>
      <c r="M2" s="21">
        <v>183.75</v>
      </c>
      <c r="N2" s="22">
        <v>6</v>
      </c>
      <c r="O2" s="23">
        <v>189.75</v>
      </c>
    </row>
    <row r="3" spans="1:17" x14ac:dyDescent="0.25">
      <c r="A3" s="13" t="s">
        <v>25</v>
      </c>
      <c r="B3" s="14" t="s">
        <v>105</v>
      </c>
      <c r="C3" s="15">
        <v>45514</v>
      </c>
      <c r="D3" s="16" t="s">
        <v>26</v>
      </c>
      <c r="E3" s="17">
        <v>188</v>
      </c>
      <c r="F3" s="17">
        <v>186</v>
      </c>
      <c r="G3" s="17">
        <v>180</v>
      </c>
      <c r="H3" s="17">
        <v>183</v>
      </c>
      <c r="I3" s="17">
        <v>190.001</v>
      </c>
      <c r="J3" s="17">
        <v>189.001</v>
      </c>
      <c r="K3" s="20">
        <v>6</v>
      </c>
      <c r="L3" s="20">
        <v>1116.002</v>
      </c>
      <c r="M3" s="21">
        <v>186.00033333333332</v>
      </c>
      <c r="N3" s="22">
        <v>14</v>
      </c>
      <c r="O3" s="23">
        <v>200.00033333333332</v>
      </c>
    </row>
    <row r="5" spans="1:17" x14ac:dyDescent="0.25">
      <c r="K5" s="8">
        <f>SUM(K2:K4)</f>
        <v>10</v>
      </c>
      <c r="L5" s="8">
        <f>SUM(L2:L4)</f>
        <v>1851.002</v>
      </c>
      <c r="M5" s="7">
        <f>SUM(L5/K5)</f>
        <v>185.1002</v>
      </c>
      <c r="N5" s="8">
        <f>SUM(N2:N4)</f>
        <v>20</v>
      </c>
      <c r="O5" s="12">
        <f>SUM(M5+N5)</f>
        <v>205.1002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BA0284D3-B2E7-4BC8-8514-AE725ECDA47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E9831E-F116-4DAC-82DB-1DE376739E7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19B8D-778E-46C3-941A-672D0DABF697}">
  <sheetPr codeName="Sheet95"/>
  <dimension ref="A1:Q70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P1" s="35"/>
      <c r="Q1" s="24" t="s">
        <v>19</v>
      </c>
    </row>
    <row r="2" spans="1:17" x14ac:dyDescent="0.25">
      <c r="A2" s="13" t="s">
        <v>25</v>
      </c>
      <c r="B2" s="14" t="s">
        <v>28</v>
      </c>
      <c r="C2" s="15">
        <v>45329</v>
      </c>
      <c r="D2" s="16" t="s">
        <v>26</v>
      </c>
      <c r="E2" s="17">
        <v>186</v>
      </c>
      <c r="F2" s="52">
        <v>193</v>
      </c>
      <c r="G2" s="52">
        <v>194</v>
      </c>
      <c r="H2" s="17">
        <v>189</v>
      </c>
      <c r="I2" s="17"/>
      <c r="J2" s="17"/>
      <c r="K2" s="20">
        <v>4</v>
      </c>
      <c r="L2" s="20">
        <v>762</v>
      </c>
      <c r="M2" s="21">
        <v>190.5</v>
      </c>
      <c r="N2" s="22">
        <v>11</v>
      </c>
      <c r="O2" s="23">
        <v>201.5</v>
      </c>
      <c r="P2" s="34"/>
    </row>
    <row r="3" spans="1:17" x14ac:dyDescent="0.25">
      <c r="A3" s="13" t="s">
        <v>25</v>
      </c>
      <c r="B3" s="14" t="s">
        <v>28</v>
      </c>
      <c r="C3" s="15">
        <v>45336</v>
      </c>
      <c r="D3" s="16" t="s">
        <v>26</v>
      </c>
      <c r="E3" s="17">
        <v>187</v>
      </c>
      <c r="F3" s="52">
        <v>193</v>
      </c>
      <c r="G3" s="17">
        <v>191</v>
      </c>
      <c r="H3" s="52">
        <v>193</v>
      </c>
      <c r="I3" s="17"/>
      <c r="J3" s="17"/>
      <c r="K3" s="20">
        <v>4</v>
      </c>
      <c r="L3" s="20">
        <v>764</v>
      </c>
      <c r="M3" s="21">
        <v>191</v>
      </c>
      <c r="N3" s="22">
        <v>13</v>
      </c>
      <c r="O3" s="23">
        <v>204</v>
      </c>
    </row>
    <row r="4" spans="1:17" x14ac:dyDescent="0.25">
      <c r="A4" s="13" t="s">
        <v>25</v>
      </c>
      <c r="B4" s="14" t="s">
        <v>28</v>
      </c>
      <c r="C4" s="15">
        <v>45343</v>
      </c>
      <c r="D4" s="16" t="s">
        <v>26</v>
      </c>
      <c r="E4" s="52">
        <v>194</v>
      </c>
      <c r="F4" s="17">
        <v>187</v>
      </c>
      <c r="G4" s="17">
        <v>189</v>
      </c>
      <c r="H4" s="17">
        <v>185</v>
      </c>
      <c r="I4" s="17"/>
      <c r="J4" s="17"/>
      <c r="K4" s="20">
        <v>4</v>
      </c>
      <c r="L4" s="20">
        <v>755</v>
      </c>
      <c r="M4" s="21">
        <v>188.75</v>
      </c>
      <c r="N4" s="22">
        <v>6</v>
      </c>
      <c r="O4" s="23">
        <v>194.75</v>
      </c>
    </row>
    <row r="5" spans="1:17" x14ac:dyDescent="0.25">
      <c r="A5" s="13" t="s">
        <v>25</v>
      </c>
      <c r="B5" s="14" t="s">
        <v>28</v>
      </c>
      <c r="C5" s="15">
        <v>45357</v>
      </c>
      <c r="D5" s="16" t="s">
        <v>26</v>
      </c>
      <c r="E5" s="52">
        <v>193</v>
      </c>
      <c r="F5" s="17">
        <v>191.001</v>
      </c>
      <c r="G5" s="17">
        <v>191</v>
      </c>
      <c r="H5" s="17">
        <v>190</v>
      </c>
      <c r="I5" s="17"/>
      <c r="J5" s="17"/>
      <c r="K5" s="20">
        <v>4</v>
      </c>
      <c r="L5" s="20">
        <v>765.00099999999998</v>
      </c>
      <c r="M5" s="21">
        <v>191.25024999999999</v>
      </c>
      <c r="N5" s="22">
        <v>11</v>
      </c>
      <c r="O5" s="23">
        <v>202.25024999999999</v>
      </c>
    </row>
    <row r="6" spans="1:17" x14ac:dyDescent="0.25">
      <c r="A6" s="13" t="s">
        <v>25</v>
      </c>
      <c r="B6" s="14" t="s">
        <v>28</v>
      </c>
      <c r="C6" s="15">
        <v>45364</v>
      </c>
      <c r="D6" s="16" t="s">
        <v>26</v>
      </c>
      <c r="E6" s="17">
        <v>188</v>
      </c>
      <c r="F6" s="17">
        <v>181</v>
      </c>
      <c r="G6" s="17">
        <v>191</v>
      </c>
      <c r="H6" s="17">
        <v>187</v>
      </c>
      <c r="I6" s="17"/>
      <c r="J6" s="17"/>
      <c r="K6" s="20">
        <v>4</v>
      </c>
      <c r="L6" s="20">
        <v>747</v>
      </c>
      <c r="M6" s="21">
        <v>186.75</v>
      </c>
      <c r="N6" s="22">
        <v>6</v>
      </c>
      <c r="O6" s="23">
        <v>192.75</v>
      </c>
    </row>
    <row r="7" spans="1:17" x14ac:dyDescent="0.25">
      <c r="A7" s="13" t="s">
        <v>25</v>
      </c>
      <c r="B7" s="14" t="s">
        <v>28</v>
      </c>
      <c r="C7" s="15">
        <v>45367</v>
      </c>
      <c r="D7" s="16" t="s">
        <v>26</v>
      </c>
      <c r="E7" s="17">
        <v>187</v>
      </c>
      <c r="F7" s="17">
        <v>191</v>
      </c>
      <c r="G7" s="17">
        <v>188</v>
      </c>
      <c r="H7" s="17">
        <v>189</v>
      </c>
      <c r="I7" s="17"/>
      <c r="J7" s="17"/>
      <c r="K7" s="20">
        <v>4</v>
      </c>
      <c r="L7" s="20">
        <v>755</v>
      </c>
      <c r="M7" s="21">
        <v>188.75</v>
      </c>
      <c r="N7" s="22">
        <v>9</v>
      </c>
      <c r="O7" s="23">
        <v>197.75</v>
      </c>
    </row>
    <row r="8" spans="1:17" x14ac:dyDescent="0.25">
      <c r="A8" s="13" t="s">
        <v>25</v>
      </c>
      <c r="B8" s="14" t="s">
        <v>28</v>
      </c>
      <c r="C8" s="15">
        <v>45371</v>
      </c>
      <c r="D8" s="16" t="s">
        <v>26</v>
      </c>
      <c r="E8" s="17">
        <v>186</v>
      </c>
      <c r="F8" s="52">
        <v>193</v>
      </c>
      <c r="G8" s="52">
        <v>196</v>
      </c>
      <c r="H8" s="17">
        <v>190</v>
      </c>
      <c r="I8" s="17"/>
      <c r="J8" s="17"/>
      <c r="K8" s="20">
        <v>4</v>
      </c>
      <c r="L8" s="20">
        <v>765</v>
      </c>
      <c r="M8" s="21">
        <v>191.25</v>
      </c>
      <c r="N8" s="22">
        <v>11</v>
      </c>
      <c r="O8" s="23">
        <v>202.25</v>
      </c>
    </row>
    <row r="9" spans="1:17" x14ac:dyDescent="0.25">
      <c r="A9" s="13" t="s">
        <v>25</v>
      </c>
      <c r="B9" s="14" t="s">
        <v>28</v>
      </c>
      <c r="C9" s="15">
        <v>45378</v>
      </c>
      <c r="D9" s="16" t="s">
        <v>52</v>
      </c>
      <c r="E9" s="17">
        <v>189</v>
      </c>
      <c r="F9" s="17">
        <v>187</v>
      </c>
      <c r="G9" s="17">
        <v>179</v>
      </c>
      <c r="H9" s="17">
        <v>183</v>
      </c>
      <c r="I9" s="17"/>
      <c r="J9" s="17"/>
      <c r="K9" s="20">
        <v>4</v>
      </c>
      <c r="L9" s="20">
        <v>738</v>
      </c>
      <c r="M9" s="21">
        <v>184.5</v>
      </c>
      <c r="N9" s="22">
        <v>5</v>
      </c>
      <c r="O9" s="23">
        <v>189.5</v>
      </c>
    </row>
    <row r="10" spans="1:17" x14ac:dyDescent="0.25">
      <c r="A10" s="13" t="s">
        <v>25</v>
      </c>
      <c r="B10" s="14" t="s">
        <v>28</v>
      </c>
      <c r="C10" s="15">
        <v>45388</v>
      </c>
      <c r="D10" s="16" t="s">
        <v>61</v>
      </c>
      <c r="E10" s="17">
        <v>182</v>
      </c>
      <c r="F10" s="17">
        <v>186</v>
      </c>
      <c r="G10" s="17">
        <v>187</v>
      </c>
      <c r="H10" s="17">
        <v>186</v>
      </c>
      <c r="I10" s="17"/>
      <c r="J10" s="17"/>
      <c r="K10" s="20">
        <v>4</v>
      </c>
      <c r="L10" s="20">
        <v>741</v>
      </c>
      <c r="M10" s="21">
        <v>185.25</v>
      </c>
      <c r="N10" s="22">
        <v>5</v>
      </c>
      <c r="O10" s="23">
        <v>190.25</v>
      </c>
    </row>
    <row r="11" spans="1:17" x14ac:dyDescent="0.25">
      <c r="A11" s="13" t="s">
        <v>25</v>
      </c>
      <c r="B11" s="14" t="s">
        <v>28</v>
      </c>
      <c r="C11" s="15">
        <v>45389</v>
      </c>
      <c r="D11" s="16" t="s">
        <v>52</v>
      </c>
      <c r="E11" s="17">
        <v>181</v>
      </c>
      <c r="F11" s="17">
        <v>180</v>
      </c>
      <c r="G11" s="17">
        <v>180</v>
      </c>
      <c r="H11" s="17">
        <v>183</v>
      </c>
      <c r="I11" s="17"/>
      <c r="J11" s="17"/>
      <c r="K11" s="20">
        <v>4</v>
      </c>
      <c r="L11" s="20">
        <v>724</v>
      </c>
      <c r="M11" s="21">
        <v>181</v>
      </c>
      <c r="N11" s="22">
        <v>5</v>
      </c>
      <c r="O11" s="23">
        <v>186</v>
      </c>
    </row>
    <row r="12" spans="1:17" x14ac:dyDescent="0.25">
      <c r="A12" s="13" t="s">
        <v>25</v>
      </c>
      <c r="B12" s="14" t="s">
        <v>28</v>
      </c>
      <c r="C12" s="15">
        <v>45392</v>
      </c>
      <c r="D12" s="16" t="s">
        <v>26</v>
      </c>
      <c r="E12" s="17">
        <v>192</v>
      </c>
      <c r="F12" s="17">
        <v>189</v>
      </c>
      <c r="G12" s="52">
        <v>195</v>
      </c>
      <c r="H12" s="17">
        <v>192</v>
      </c>
      <c r="I12" s="17"/>
      <c r="J12" s="17"/>
      <c r="K12" s="20">
        <v>4</v>
      </c>
      <c r="L12" s="20">
        <v>768</v>
      </c>
      <c r="M12" s="21">
        <v>192</v>
      </c>
      <c r="N12" s="22">
        <v>11</v>
      </c>
      <c r="O12" s="23">
        <v>203</v>
      </c>
    </row>
    <row r="13" spans="1:17" x14ac:dyDescent="0.25">
      <c r="A13" s="13" t="s">
        <v>25</v>
      </c>
      <c r="B13" s="14" t="s">
        <v>28</v>
      </c>
      <c r="C13" s="15">
        <v>45395</v>
      </c>
      <c r="D13" s="16" t="s">
        <v>26</v>
      </c>
      <c r="E13" s="17">
        <v>182</v>
      </c>
      <c r="F13" s="17">
        <v>188</v>
      </c>
      <c r="G13" s="17">
        <v>189</v>
      </c>
      <c r="H13" s="17">
        <v>189</v>
      </c>
      <c r="I13" s="17"/>
      <c r="J13" s="17"/>
      <c r="K13" s="20">
        <v>4</v>
      </c>
      <c r="L13" s="20">
        <v>748</v>
      </c>
      <c r="M13" s="21">
        <v>187</v>
      </c>
      <c r="N13" s="22">
        <v>8</v>
      </c>
      <c r="O13" s="23">
        <v>195</v>
      </c>
    </row>
    <row r="14" spans="1:17" x14ac:dyDescent="0.25">
      <c r="A14" s="13" t="s">
        <v>25</v>
      </c>
      <c r="B14" s="14" t="s">
        <v>28</v>
      </c>
      <c r="C14" s="15">
        <v>45406</v>
      </c>
      <c r="D14" s="16" t="s">
        <v>52</v>
      </c>
      <c r="E14" s="52">
        <v>193</v>
      </c>
      <c r="F14" s="17">
        <v>189</v>
      </c>
      <c r="G14" s="17">
        <v>190</v>
      </c>
      <c r="H14" s="17">
        <v>180</v>
      </c>
      <c r="I14" s="17"/>
      <c r="J14" s="17"/>
      <c r="K14" s="20">
        <v>4</v>
      </c>
      <c r="L14" s="20">
        <v>752</v>
      </c>
      <c r="M14" s="21">
        <v>188</v>
      </c>
      <c r="N14" s="22">
        <v>5</v>
      </c>
      <c r="O14" s="23">
        <v>193</v>
      </c>
    </row>
    <row r="15" spans="1:17" x14ac:dyDescent="0.25">
      <c r="A15" s="13" t="s">
        <v>25</v>
      </c>
      <c r="B15" s="14" t="s">
        <v>28</v>
      </c>
      <c r="C15" s="15">
        <v>45401</v>
      </c>
      <c r="D15" s="16" t="s">
        <v>74</v>
      </c>
      <c r="E15" s="17">
        <v>192</v>
      </c>
      <c r="F15" s="17">
        <v>186</v>
      </c>
      <c r="G15" s="17">
        <v>189</v>
      </c>
      <c r="H15" s="17">
        <v>191</v>
      </c>
      <c r="I15" s="17"/>
      <c r="J15" s="17"/>
      <c r="K15" s="20">
        <v>4</v>
      </c>
      <c r="L15" s="20">
        <v>758</v>
      </c>
      <c r="M15" s="21">
        <v>189.5</v>
      </c>
      <c r="N15" s="22">
        <v>5</v>
      </c>
      <c r="O15" s="23">
        <v>194.5</v>
      </c>
    </row>
    <row r="16" spans="1:17" x14ac:dyDescent="0.25">
      <c r="A16" s="13" t="s">
        <v>25</v>
      </c>
      <c r="B16" s="14" t="s">
        <v>28</v>
      </c>
      <c r="C16" s="15">
        <v>45409</v>
      </c>
      <c r="D16" s="16" t="s">
        <v>76</v>
      </c>
      <c r="E16" s="17">
        <v>186</v>
      </c>
      <c r="F16" s="17">
        <v>183</v>
      </c>
      <c r="G16" s="17">
        <v>177</v>
      </c>
      <c r="H16" s="17">
        <v>190</v>
      </c>
      <c r="I16" s="17"/>
      <c r="J16" s="17"/>
      <c r="K16" s="20">
        <v>4</v>
      </c>
      <c r="L16" s="20">
        <v>736</v>
      </c>
      <c r="M16" s="21">
        <v>184</v>
      </c>
      <c r="N16" s="22">
        <v>13</v>
      </c>
      <c r="O16" s="23">
        <v>197</v>
      </c>
    </row>
    <row r="17" spans="1:15" x14ac:dyDescent="0.25">
      <c r="A17" s="13" t="s">
        <v>25</v>
      </c>
      <c r="B17" s="14" t="s">
        <v>28</v>
      </c>
      <c r="C17" s="15">
        <v>45413</v>
      </c>
      <c r="D17" s="16" t="s">
        <v>26</v>
      </c>
      <c r="E17" s="17">
        <v>187</v>
      </c>
      <c r="F17" s="17">
        <v>188</v>
      </c>
      <c r="G17" s="17">
        <v>186</v>
      </c>
      <c r="H17" s="17">
        <v>189</v>
      </c>
      <c r="I17" s="17"/>
      <c r="J17" s="17"/>
      <c r="K17" s="20">
        <v>4</v>
      </c>
      <c r="L17" s="20">
        <v>750</v>
      </c>
      <c r="M17" s="21">
        <v>187.5</v>
      </c>
      <c r="N17" s="22">
        <v>5</v>
      </c>
      <c r="O17" s="23">
        <v>192.5</v>
      </c>
    </row>
    <row r="18" spans="1:15" x14ac:dyDescent="0.25">
      <c r="A18" s="13" t="s">
        <v>25</v>
      </c>
      <c r="B18" s="14" t="s">
        <v>28</v>
      </c>
      <c r="C18" s="15">
        <v>45417</v>
      </c>
      <c r="D18" s="16" t="s">
        <v>52</v>
      </c>
      <c r="E18" s="17">
        <v>186</v>
      </c>
      <c r="F18" s="17">
        <v>186</v>
      </c>
      <c r="G18" s="17">
        <v>189</v>
      </c>
      <c r="H18" s="17">
        <v>182</v>
      </c>
      <c r="I18" s="17"/>
      <c r="J18" s="17"/>
      <c r="K18" s="20">
        <v>4</v>
      </c>
      <c r="L18" s="20">
        <v>743</v>
      </c>
      <c r="M18" s="21">
        <v>185.75</v>
      </c>
      <c r="N18" s="22">
        <v>13</v>
      </c>
      <c r="O18" s="23">
        <v>198.75</v>
      </c>
    </row>
    <row r="19" spans="1:15" x14ac:dyDescent="0.25">
      <c r="A19" s="13" t="s">
        <v>25</v>
      </c>
      <c r="B19" s="14" t="s">
        <v>28</v>
      </c>
      <c r="C19" s="15">
        <v>45420</v>
      </c>
      <c r="D19" s="16" t="s">
        <v>26</v>
      </c>
      <c r="E19" s="17">
        <v>181</v>
      </c>
      <c r="F19" s="17">
        <v>192</v>
      </c>
      <c r="G19" s="52">
        <v>193</v>
      </c>
      <c r="H19" s="17">
        <v>191.001</v>
      </c>
      <c r="I19" s="17"/>
      <c r="J19" s="17"/>
      <c r="K19" s="20">
        <v>4</v>
      </c>
      <c r="L19" s="20">
        <v>757.00099999999998</v>
      </c>
      <c r="M19" s="21">
        <v>189.25024999999999</v>
      </c>
      <c r="N19" s="22">
        <v>10</v>
      </c>
      <c r="O19" s="23">
        <v>199.25024999999999</v>
      </c>
    </row>
    <row r="20" spans="1:15" x14ac:dyDescent="0.25">
      <c r="A20" s="13" t="s">
        <v>25</v>
      </c>
      <c r="B20" s="14" t="s">
        <v>28</v>
      </c>
      <c r="C20" s="15">
        <v>45423</v>
      </c>
      <c r="D20" s="16" t="s">
        <v>26</v>
      </c>
      <c r="E20" s="17">
        <v>188</v>
      </c>
      <c r="F20" s="17">
        <v>190</v>
      </c>
      <c r="G20" s="17">
        <v>179</v>
      </c>
      <c r="H20" s="17">
        <v>188</v>
      </c>
      <c r="I20" s="17"/>
      <c r="J20" s="17"/>
      <c r="K20" s="20">
        <v>4</v>
      </c>
      <c r="L20" s="20">
        <v>745</v>
      </c>
      <c r="M20" s="21">
        <v>186.25</v>
      </c>
      <c r="N20" s="22">
        <v>6</v>
      </c>
      <c r="O20" s="23">
        <v>192.25</v>
      </c>
    </row>
    <row r="21" spans="1:15" x14ac:dyDescent="0.25">
      <c r="A21" s="13" t="s">
        <v>25</v>
      </c>
      <c r="B21" s="14" t="s">
        <v>28</v>
      </c>
      <c r="C21" s="15">
        <v>45427</v>
      </c>
      <c r="D21" s="16" t="s">
        <v>26</v>
      </c>
      <c r="E21" s="17">
        <v>188</v>
      </c>
      <c r="F21" s="17">
        <v>190</v>
      </c>
      <c r="G21" s="17">
        <v>191</v>
      </c>
      <c r="H21" s="17">
        <v>192</v>
      </c>
      <c r="I21" s="17"/>
      <c r="J21" s="17"/>
      <c r="K21" s="20">
        <v>4</v>
      </c>
      <c r="L21" s="20">
        <v>761</v>
      </c>
      <c r="M21" s="21">
        <v>190.25</v>
      </c>
      <c r="N21" s="22">
        <v>11</v>
      </c>
      <c r="O21" s="23">
        <v>201.25</v>
      </c>
    </row>
    <row r="22" spans="1:15" x14ac:dyDescent="0.25">
      <c r="A22" s="13" t="s">
        <v>25</v>
      </c>
      <c r="B22" s="14" t="s">
        <v>28</v>
      </c>
      <c r="C22" s="15">
        <v>45434</v>
      </c>
      <c r="D22" s="16" t="s">
        <v>52</v>
      </c>
      <c r="E22" s="17">
        <v>180</v>
      </c>
      <c r="F22" s="17">
        <v>180</v>
      </c>
      <c r="G22" s="17">
        <v>185</v>
      </c>
      <c r="H22" s="17">
        <v>183</v>
      </c>
      <c r="I22" s="17"/>
      <c r="J22" s="17"/>
      <c r="K22" s="20">
        <v>4</v>
      </c>
      <c r="L22" s="20">
        <v>728</v>
      </c>
      <c r="M22" s="21">
        <v>182</v>
      </c>
      <c r="N22" s="22">
        <v>5</v>
      </c>
      <c r="O22" s="23">
        <v>187</v>
      </c>
    </row>
    <row r="23" spans="1:15" x14ac:dyDescent="0.25">
      <c r="A23" s="13" t="s">
        <v>25</v>
      </c>
      <c r="B23" s="14" t="s">
        <v>28</v>
      </c>
      <c r="C23" s="15">
        <v>45429</v>
      </c>
      <c r="D23" s="16" t="s">
        <v>74</v>
      </c>
      <c r="E23" s="17">
        <v>180</v>
      </c>
      <c r="F23" s="17">
        <v>189</v>
      </c>
      <c r="G23" s="17">
        <v>189</v>
      </c>
      <c r="H23" s="17">
        <v>193</v>
      </c>
      <c r="I23" s="17"/>
      <c r="J23" s="17"/>
      <c r="K23" s="20">
        <v>4</v>
      </c>
      <c r="L23" s="20">
        <v>751</v>
      </c>
      <c r="M23" s="21">
        <v>187.75</v>
      </c>
      <c r="N23" s="22">
        <v>5</v>
      </c>
      <c r="O23" s="23">
        <v>192.75</v>
      </c>
    </row>
    <row r="24" spans="1:15" x14ac:dyDescent="0.25">
      <c r="A24" s="13" t="s">
        <v>25</v>
      </c>
      <c r="B24" s="14" t="s">
        <v>28</v>
      </c>
      <c r="C24" s="15">
        <v>45441</v>
      </c>
      <c r="D24" s="16" t="s">
        <v>26</v>
      </c>
      <c r="E24" s="17">
        <v>188</v>
      </c>
      <c r="F24" s="17">
        <v>188</v>
      </c>
      <c r="G24" s="17">
        <v>187</v>
      </c>
      <c r="H24" s="17">
        <v>187</v>
      </c>
      <c r="I24" s="17"/>
      <c r="J24" s="17"/>
      <c r="K24" s="20">
        <v>4</v>
      </c>
      <c r="L24" s="20">
        <v>750</v>
      </c>
      <c r="M24" s="21">
        <v>187.5</v>
      </c>
      <c r="N24" s="22">
        <v>8</v>
      </c>
      <c r="O24" s="23">
        <v>195.5</v>
      </c>
    </row>
    <row r="25" spans="1:15" x14ac:dyDescent="0.25">
      <c r="A25" s="13" t="s">
        <v>25</v>
      </c>
      <c r="B25" s="14" t="s">
        <v>28</v>
      </c>
      <c r="C25" s="15">
        <v>45445</v>
      </c>
      <c r="D25" s="16" t="s">
        <v>52</v>
      </c>
      <c r="E25" s="17">
        <v>186</v>
      </c>
      <c r="F25" s="17">
        <v>186</v>
      </c>
      <c r="G25" s="17">
        <v>187</v>
      </c>
      <c r="H25" s="17">
        <v>188</v>
      </c>
      <c r="I25" s="17"/>
      <c r="J25" s="17"/>
      <c r="K25" s="20">
        <v>4</v>
      </c>
      <c r="L25" s="20">
        <v>747</v>
      </c>
      <c r="M25" s="21">
        <v>186.75</v>
      </c>
      <c r="N25" s="22">
        <v>5</v>
      </c>
      <c r="O25" s="23">
        <v>191.75</v>
      </c>
    </row>
    <row r="26" spans="1:15" x14ac:dyDescent="0.25">
      <c r="A26" s="13" t="s">
        <v>25</v>
      </c>
      <c r="B26" s="14" t="s">
        <v>28</v>
      </c>
      <c r="C26" s="15">
        <v>45448</v>
      </c>
      <c r="D26" s="16" t="s">
        <v>26</v>
      </c>
      <c r="E26" s="17">
        <v>184</v>
      </c>
      <c r="F26" s="17">
        <v>190</v>
      </c>
      <c r="G26" s="17">
        <v>188</v>
      </c>
      <c r="H26" s="17">
        <v>187</v>
      </c>
      <c r="I26" s="17"/>
      <c r="J26" s="17"/>
      <c r="K26" s="20">
        <v>4</v>
      </c>
      <c r="L26" s="20">
        <v>749</v>
      </c>
      <c r="M26" s="21">
        <v>187.25</v>
      </c>
      <c r="N26" s="22">
        <v>3</v>
      </c>
      <c r="O26" s="23">
        <v>190.25</v>
      </c>
    </row>
    <row r="27" spans="1:15" x14ac:dyDescent="0.25">
      <c r="A27" s="13" t="s">
        <v>25</v>
      </c>
      <c r="B27" s="14" t="s">
        <v>28</v>
      </c>
      <c r="C27" s="15">
        <v>45455</v>
      </c>
      <c r="D27" s="16" t="s">
        <v>26</v>
      </c>
      <c r="E27" s="17">
        <v>183</v>
      </c>
      <c r="F27" s="17">
        <v>186</v>
      </c>
      <c r="G27" s="17">
        <v>184</v>
      </c>
      <c r="H27" s="17">
        <v>186</v>
      </c>
      <c r="I27" s="17"/>
      <c r="J27" s="17"/>
      <c r="K27" s="20">
        <v>4</v>
      </c>
      <c r="L27" s="20">
        <v>739</v>
      </c>
      <c r="M27" s="21">
        <v>184.75</v>
      </c>
      <c r="N27" s="22">
        <v>11</v>
      </c>
      <c r="O27" s="23">
        <v>195.75</v>
      </c>
    </row>
    <row r="28" spans="1:15" x14ac:dyDescent="0.25">
      <c r="A28" s="13" t="s">
        <v>25</v>
      </c>
      <c r="B28" s="14" t="s">
        <v>28</v>
      </c>
      <c r="C28" s="15">
        <v>45458</v>
      </c>
      <c r="D28" s="16" t="s">
        <v>26</v>
      </c>
      <c r="E28" s="17">
        <v>185</v>
      </c>
      <c r="F28" s="17">
        <v>180</v>
      </c>
      <c r="G28" s="17">
        <v>183</v>
      </c>
      <c r="H28" s="17">
        <v>186</v>
      </c>
      <c r="I28" s="17"/>
      <c r="J28" s="17"/>
      <c r="K28" s="20">
        <v>4</v>
      </c>
      <c r="L28" s="20">
        <v>734</v>
      </c>
      <c r="M28" s="21">
        <v>183.5</v>
      </c>
      <c r="N28" s="22">
        <v>5</v>
      </c>
      <c r="O28" s="23">
        <v>188.5</v>
      </c>
    </row>
    <row r="29" spans="1:15" x14ac:dyDescent="0.25">
      <c r="A29" s="13" t="s">
        <v>25</v>
      </c>
      <c r="B29" s="14" t="s">
        <v>28</v>
      </c>
      <c r="C29" s="15">
        <v>45462</v>
      </c>
      <c r="D29" s="16" t="s">
        <v>26</v>
      </c>
      <c r="E29" s="17">
        <v>190</v>
      </c>
      <c r="F29" s="17">
        <v>189</v>
      </c>
      <c r="G29" s="17">
        <v>191</v>
      </c>
      <c r="H29" s="52">
        <v>193</v>
      </c>
      <c r="I29" s="17"/>
      <c r="J29" s="17"/>
      <c r="K29" s="20">
        <v>4</v>
      </c>
      <c r="L29" s="20">
        <v>763</v>
      </c>
      <c r="M29" s="21">
        <v>190.75</v>
      </c>
      <c r="N29" s="22">
        <v>6</v>
      </c>
      <c r="O29" s="23">
        <v>196.75</v>
      </c>
    </row>
    <row r="30" spans="1:15" x14ac:dyDescent="0.25">
      <c r="A30" s="13" t="s">
        <v>25</v>
      </c>
      <c r="B30" s="14" t="s">
        <v>28</v>
      </c>
      <c r="C30" s="15">
        <v>45469</v>
      </c>
      <c r="D30" s="16" t="s">
        <v>52</v>
      </c>
      <c r="E30" s="17">
        <v>191</v>
      </c>
      <c r="F30" s="17">
        <v>192</v>
      </c>
      <c r="G30" s="17">
        <v>190</v>
      </c>
      <c r="H30" s="17">
        <v>185</v>
      </c>
      <c r="I30" s="17"/>
      <c r="J30" s="17"/>
      <c r="K30" s="20">
        <v>4</v>
      </c>
      <c r="L30" s="20">
        <v>758</v>
      </c>
      <c r="M30" s="21">
        <v>189.5</v>
      </c>
      <c r="N30" s="22">
        <v>5</v>
      </c>
      <c r="O30" s="23">
        <v>194.5</v>
      </c>
    </row>
    <row r="31" spans="1:15" x14ac:dyDescent="0.25">
      <c r="A31" s="13" t="s">
        <v>25</v>
      </c>
      <c r="B31" s="14" t="s">
        <v>28</v>
      </c>
      <c r="C31" s="15">
        <v>45476</v>
      </c>
      <c r="D31" s="16" t="s">
        <v>26</v>
      </c>
      <c r="E31" s="17">
        <v>184</v>
      </c>
      <c r="F31" s="17">
        <v>184</v>
      </c>
      <c r="G31" s="52">
        <v>194</v>
      </c>
      <c r="H31" s="17">
        <v>189.001</v>
      </c>
      <c r="I31" s="17"/>
      <c r="J31" s="17"/>
      <c r="K31" s="20">
        <v>4</v>
      </c>
      <c r="L31" s="20">
        <v>751.00099999999998</v>
      </c>
      <c r="M31" s="21">
        <v>187.75024999999999</v>
      </c>
      <c r="N31" s="22">
        <v>8</v>
      </c>
      <c r="O31" s="23">
        <v>195.75024999999999</v>
      </c>
    </row>
    <row r="32" spans="1:15" x14ac:dyDescent="0.25">
      <c r="A32" s="13" t="s">
        <v>25</v>
      </c>
      <c r="B32" s="14" t="s">
        <v>28</v>
      </c>
      <c r="C32" s="15">
        <v>45465</v>
      </c>
      <c r="D32" s="16" t="s">
        <v>76</v>
      </c>
      <c r="E32" s="17">
        <v>184</v>
      </c>
      <c r="F32" s="17">
        <v>182</v>
      </c>
      <c r="G32" s="17">
        <v>184</v>
      </c>
      <c r="H32" s="17">
        <v>187</v>
      </c>
      <c r="I32" s="17"/>
      <c r="J32" s="17"/>
      <c r="K32" s="20">
        <v>4</v>
      </c>
      <c r="L32" s="20">
        <v>737</v>
      </c>
      <c r="M32" s="21">
        <v>184.25</v>
      </c>
      <c r="N32" s="22">
        <v>13</v>
      </c>
      <c r="O32" s="23">
        <v>197.25</v>
      </c>
    </row>
    <row r="33" spans="1:15" x14ac:dyDescent="0.25">
      <c r="A33" s="13" t="s">
        <v>25</v>
      </c>
      <c r="B33" s="14" t="s">
        <v>28</v>
      </c>
      <c r="C33" s="15">
        <v>45480</v>
      </c>
      <c r="D33" s="16" t="s">
        <v>52</v>
      </c>
      <c r="E33" s="17">
        <v>189</v>
      </c>
      <c r="F33" s="17">
        <v>191</v>
      </c>
      <c r="G33" s="17">
        <v>186</v>
      </c>
      <c r="H33" s="17">
        <v>188</v>
      </c>
      <c r="I33" s="17">
        <v>186</v>
      </c>
      <c r="J33" s="17">
        <v>189</v>
      </c>
      <c r="K33" s="20">
        <v>6</v>
      </c>
      <c r="L33" s="20">
        <v>1129</v>
      </c>
      <c r="M33" s="21">
        <v>188.16666666666666</v>
      </c>
      <c r="N33" s="22">
        <v>10</v>
      </c>
      <c r="O33" s="23">
        <v>198.16666666666666</v>
      </c>
    </row>
    <row r="34" spans="1:15" x14ac:dyDescent="0.25">
      <c r="A34" s="13" t="s">
        <v>25</v>
      </c>
      <c r="B34" s="14" t="s">
        <v>28</v>
      </c>
      <c r="C34" s="15">
        <v>45483</v>
      </c>
      <c r="D34" s="16" t="s">
        <v>26</v>
      </c>
      <c r="E34" s="17">
        <v>188</v>
      </c>
      <c r="F34" s="17">
        <v>187</v>
      </c>
      <c r="G34" s="17">
        <v>186</v>
      </c>
      <c r="H34" s="17">
        <v>192</v>
      </c>
      <c r="I34" s="17"/>
      <c r="J34" s="17"/>
      <c r="K34" s="20">
        <v>4</v>
      </c>
      <c r="L34" s="20">
        <v>753</v>
      </c>
      <c r="M34" s="21">
        <v>188.25</v>
      </c>
      <c r="N34" s="22">
        <v>6</v>
      </c>
      <c r="O34" s="23">
        <v>194.25</v>
      </c>
    </row>
    <row r="35" spans="1:15" x14ac:dyDescent="0.25">
      <c r="A35" s="13" t="s">
        <v>25</v>
      </c>
      <c r="B35" s="14" t="s">
        <v>28</v>
      </c>
      <c r="C35" s="15">
        <v>45485</v>
      </c>
      <c r="D35" s="16" t="s">
        <v>74</v>
      </c>
      <c r="E35" s="17">
        <v>181</v>
      </c>
      <c r="F35" s="17">
        <v>183</v>
      </c>
      <c r="G35" s="17">
        <v>185</v>
      </c>
      <c r="H35" s="17">
        <v>184</v>
      </c>
      <c r="I35" s="17"/>
      <c r="J35" s="17"/>
      <c r="K35" s="20">
        <v>4</v>
      </c>
      <c r="L35" s="20">
        <v>733</v>
      </c>
      <c r="M35" s="21">
        <v>183.25</v>
      </c>
      <c r="N35" s="22">
        <v>5</v>
      </c>
      <c r="O35" s="23">
        <v>188.25</v>
      </c>
    </row>
    <row r="36" spans="1:15" x14ac:dyDescent="0.25">
      <c r="A36" s="13" t="s">
        <v>25</v>
      </c>
      <c r="B36" s="14" t="s">
        <v>100</v>
      </c>
      <c r="C36" s="15">
        <v>45486</v>
      </c>
      <c r="D36" s="16" t="s">
        <v>61</v>
      </c>
      <c r="E36" s="17">
        <v>182</v>
      </c>
      <c r="F36" s="17">
        <v>188</v>
      </c>
      <c r="G36" s="17">
        <v>182</v>
      </c>
      <c r="H36" s="17">
        <v>188</v>
      </c>
      <c r="I36" s="17"/>
      <c r="J36" s="17"/>
      <c r="K36" s="20">
        <v>4</v>
      </c>
      <c r="L36" s="20">
        <v>740</v>
      </c>
      <c r="M36" s="21">
        <v>185</v>
      </c>
      <c r="N36" s="22">
        <v>5</v>
      </c>
      <c r="O36" s="23">
        <v>190</v>
      </c>
    </row>
    <row r="37" spans="1:15" x14ac:dyDescent="0.25">
      <c r="A37" s="13" t="s">
        <v>25</v>
      </c>
      <c r="B37" s="14" t="s">
        <v>28</v>
      </c>
      <c r="C37" s="15">
        <v>45493</v>
      </c>
      <c r="D37" s="16" t="s">
        <v>26</v>
      </c>
      <c r="E37" s="17">
        <v>176</v>
      </c>
      <c r="F37" s="17">
        <v>187</v>
      </c>
      <c r="G37" s="17">
        <v>189</v>
      </c>
      <c r="H37" s="17">
        <v>189</v>
      </c>
      <c r="I37" s="17"/>
      <c r="J37" s="17"/>
      <c r="K37" s="20">
        <v>4</v>
      </c>
      <c r="L37" s="20">
        <v>741</v>
      </c>
      <c r="M37" s="21">
        <v>185.25</v>
      </c>
      <c r="N37" s="22">
        <v>5</v>
      </c>
      <c r="O37" s="23">
        <v>190.25</v>
      </c>
    </row>
    <row r="38" spans="1:15" x14ac:dyDescent="0.25">
      <c r="A38" s="13" t="s">
        <v>25</v>
      </c>
      <c r="B38" s="14" t="s">
        <v>28</v>
      </c>
      <c r="C38" s="15">
        <v>45497</v>
      </c>
      <c r="D38" s="16" t="s">
        <v>52</v>
      </c>
      <c r="E38" s="17">
        <v>184</v>
      </c>
      <c r="F38" s="17">
        <v>178</v>
      </c>
      <c r="G38" s="17">
        <v>186</v>
      </c>
      <c r="H38" s="17">
        <v>188</v>
      </c>
      <c r="I38" s="17"/>
      <c r="J38" s="17"/>
      <c r="K38" s="20">
        <v>4</v>
      </c>
      <c r="L38" s="20">
        <v>736</v>
      </c>
      <c r="M38" s="21">
        <v>184</v>
      </c>
      <c r="N38" s="22">
        <v>5</v>
      </c>
      <c r="O38" s="23">
        <v>189</v>
      </c>
    </row>
    <row r="39" spans="1:15" x14ac:dyDescent="0.25">
      <c r="A39" s="13" t="s">
        <v>25</v>
      </c>
      <c r="B39" s="14" t="s">
        <v>28</v>
      </c>
      <c r="C39" s="15">
        <v>45500</v>
      </c>
      <c r="D39" s="16" t="s">
        <v>76</v>
      </c>
      <c r="E39" s="17">
        <v>182</v>
      </c>
      <c r="F39" s="17">
        <v>178</v>
      </c>
      <c r="G39" s="17">
        <v>171</v>
      </c>
      <c r="H39" s="17">
        <v>158</v>
      </c>
      <c r="I39" s="17"/>
      <c r="J39" s="17"/>
      <c r="K39" s="20">
        <v>4</v>
      </c>
      <c r="L39" s="20">
        <v>689</v>
      </c>
      <c r="M39" s="21">
        <v>172.25</v>
      </c>
      <c r="N39" s="22">
        <v>5</v>
      </c>
      <c r="O39" s="23">
        <v>177.25</v>
      </c>
    </row>
    <row r="40" spans="1:15" x14ac:dyDescent="0.25">
      <c r="A40" s="13" t="s">
        <v>25</v>
      </c>
      <c r="B40" s="14" t="s">
        <v>28</v>
      </c>
      <c r="C40" s="15">
        <v>45507</v>
      </c>
      <c r="D40" s="16" t="s">
        <v>61</v>
      </c>
      <c r="E40" s="17">
        <v>187</v>
      </c>
      <c r="F40" s="17">
        <v>179</v>
      </c>
      <c r="G40" s="17">
        <v>190</v>
      </c>
      <c r="H40" s="17">
        <v>181</v>
      </c>
      <c r="I40" s="17"/>
      <c r="J40" s="17"/>
      <c r="K40" s="20">
        <v>4</v>
      </c>
      <c r="L40" s="20">
        <v>737</v>
      </c>
      <c r="M40" s="21">
        <v>184.25</v>
      </c>
      <c r="N40" s="22">
        <v>5</v>
      </c>
      <c r="O40" s="23">
        <v>189.25</v>
      </c>
    </row>
    <row r="41" spans="1:15" x14ac:dyDescent="0.25">
      <c r="A41" s="13" t="s">
        <v>25</v>
      </c>
      <c r="B41" s="14" t="s">
        <v>28</v>
      </c>
      <c r="C41" s="15">
        <v>45508</v>
      </c>
      <c r="D41" s="16" t="s">
        <v>52</v>
      </c>
      <c r="E41" s="17">
        <v>185</v>
      </c>
      <c r="F41" s="17">
        <v>179</v>
      </c>
      <c r="G41" s="17">
        <v>186</v>
      </c>
      <c r="H41" s="17">
        <v>185</v>
      </c>
      <c r="I41" s="17"/>
      <c r="J41" s="17"/>
      <c r="K41" s="20">
        <v>4</v>
      </c>
      <c r="L41" s="20">
        <v>735</v>
      </c>
      <c r="M41" s="21">
        <v>183.75</v>
      </c>
      <c r="N41" s="22">
        <v>5</v>
      </c>
      <c r="O41" s="23">
        <v>188.75</v>
      </c>
    </row>
    <row r="42" spans="1:15" x14ac:dyDescent="0.25">
      <c r="A42" s="13" t="s">
        <v>25</v>
      </c>
      <c r="B42" s="14" t="s">
        <v>28</v>
      </c>
      <c r="C42" s="15">
        <v>45511</v>
      </c>
      <c r="D42" s="16" t="s">
        <v>26</v>
      </c>
      <c r="E42" s="17">
        <v>174</v>
      </c>
      <c r="F42" s="17">
        <v>186</v>
      </c>
      <c r="G42" s="17">
        <v>184</v>
      </c>
      <c r="H42" s="17">
        <v>188</v>
      </c>
      <c r="I42" s="17"/>
      <c r="J42" s="17"/>
      <c r="K42" s="20">
        <v>4</v>
      </c>
      <c r="L42" s="20">
        <v>732</v>
      </c>
      <c r="M42" s="21">
        <v>183</v>
      </c>
      <c r="N42" s="22">
        <v>3</v>
      </c>
      <c r="O42" s="23">
        <v>186</v>
      </c>
    </row>
    <row r="43" spans="1:15" x14ac:dyDescent="0.25">
      <c r="A43" s="13" t="s">
        <v>25</v>
      </c>
      <c r="B43" s="14" t="s">
        <v>28</v>
      </c>
      <c r="C43" s="15">
        <v>45514</v>
      </c>
      <c r="D43" s="16" t="s">
        <v>26</v>
      </c>
      <c r="E43" s="17">
        <v>186</v>
      </c>
      <c r="F43" s="17">
        <v>181</v>
      </c>
      <c r="G43" s="17">
        <v>185</v>
      </c>
      <c r="H43" s="17">
        <v>186</v>
      </c>
      <c r="I43" s="17">
        <v>182</v>
      </c>
      <c r="J43" s="17">
        <v>186</v>
      </c>
      <c r="K43" s="20">
        <v>6</v>
      </c>
      <c r="L43" s="20">
        <v>1106</v>
      </c>
      <c r="M43" s="21">
        <v>184.33333333333334</v>
      </c>
      <c r="N43" s="22">
        <v>4</v>
      </c>
      <c r="O43" s="23">
        <v>188.33333333333334</v>
      </c>
    </row>
    <row r="44" spans="1:15" x14ac:dyDescent="0.25">
      <c r="A44" s="13" t="s">
        <v>25</v>
      </c>
      <c r="B44" s="14" t="s">
        <v>28</v>
      </c>
      <c r="C44" s="15">
        <v>45518</v>
      </c>
      <c r="D44" s="16" t="s">
        <v>26</v>
      </c>
      <c r="E44" s="17">
        <v>181</v>
      </c>
      <c r="F44" s="17">
        <v>182</v>
      </c>
      <c r="G44" s="17">
        <v>188</v>
      </c>
      <c r="H44" s="17">
        <v>191</v>
      </c>
      <c r="I44" s="17"/>
      <c r="J44" s="17"/>
      <c r="K44" s="20">
        <v>4</v>
      </c>
      <c r="L44" s="20">
        <v>742</v>
      </c>
      <c r="M44" s="21">
        <v>185.5</v>
      </c>
      <c r="N44" s="22">
        <v>3</v>
      </c>
      <c r="O44" s="23">
        <v>188.5</v>
      </c>
    </row>
    <row r="45" spans="1:15" x14ac:dyDescent="0.25">
      <c r="A45" s="13" t="s">
        <v>25</v>
      </c>
      <c r="B45" s="14" t="s">
        <v>28</v>
      </c>
      <c r="C45" s="15">
        <v>45521</v>
      </c>
      <c r="D45" s="16" t="s">
        <v>26</v>
      </c>
      <c r="E45" s="17">
        <v>186</v>
      </c>
      <c r="F45" s="17">
        <v>182</v>
      </c>
      <c r="G45" s="17">
        <v>185</v>
      </c>
      <c r="H45" s="17">
        <v>186</v>
      </c>
      <c r="I45" s="17"/>
      <c r="J45" s="17"/>
      <c r="K45" s="20">
        <v>4</v>
      </c>
      <c r="L45" s="20">
        <v>739</v>
      </c>
      <c r="M45" s="21">
        <v>184.75</v>
      </c>
      <c r="N45" s="22">
        <v>4</v>
      </c>
      <c r="O45" s="23">
        <v>188.75</v>
      </c>
    </row>
    <row r="46" spans="1:15" x14ac:dyDescent="0.25">
      <c r="A46" s="13" t="s">
        <v>25</v>
      </c>
      <c r="B46" s="14" t="s">
        <v>28</v>
      </c>
      <c r="C46" s="15">
        <v>45525</v>
      </c>
      <c r="D46" s="16" t="s">
        <v>26</v>
      </c>
      <c r="E46" s="52">
        <v>193</v>
      </c>
      <c r="F46" s="17">
        <v>187</v>
      </c>
      <c r="G46" s="17">
        <v>186</v>
      </c>
      <c r="H46" s="52">
        <v>193</v>
      </c>
      <c r="I46" s="17"/>
      <c r="J46" s="17"/>
      <c r="K46" s="20">
        <v>4</v>
      </c>
      <c r="L46" s="20">
        <v>759</v>
      </c>
      <c r="M46" s="21">
        <v>189.75</v>
      </c>
      <c r="N46" s="22">
        <v>8</v>
      </c>
      <c r="O46" s="23">
        <v>197.75</v>
      </c>
    </row>
    <row r="47" spans="1:15" x14ac:dyDescent="0.25">
      <c r="A47" s="13" t="s">
        <v>25</v>
      </c>
      <c r="B47" s="14" t="s">
        <v>28</v>
      </c>
      <c r="C47" s="15">
        <v>45528</v>
      </c>
      <c r="D47" s="16" t="s">
        <v>76</v>
      </c>
      <c r="E47" s="17">
        <v>190</v>
      </c>
      <c r="F47" s="17">
        <v>185</v>
      </c>
      <c r="G47" s="52">
        <v>194</v>
      </c>
      <c r="H47" s="17">
        <v>189</v>
      </c>
      <c r="I47" s="17"/>
      <c r="J47" s="17"/>
      <c r="K47" s="20">
        <v>4</v>
      </c>
      <c r="L47" s="20">
        <v>758</v>
      </c>
      <c r="M47" s="21">
        <v>189.5</v>
      </c>
      <c r="N47" s="22">
        <v>5</v>
      </c>
      <c r="O47" s="23">
        <v>194.5</v>
      </c>
    </row>
    <row r="48" spans="1:15" x14ac:dyDescent="0.25">
      <c r="A48" s="13" t="s">
        <v>25</v>
      </c>
      <c r="B48" s="14" t="s">
        <v>28</v>
      </c>
      <c r="C48" s="15">
        <v>45532</v>
      </c>
      <c r="D48" s="16" t="s">
        <v>52</v>
      </c>
      <c r="E48" s="17">
        <v>181</v>
      </c>
      <c r="F48" s="17">
        <v>186</v>
      </c>
      <c r="G48" s="17">
        <v>185</v>
      </c>
      <c r="H48" s="17">
        <v>186</v>
      </c>
      <c r="I48" s="17"/>
      <c r="J48" s="17"/>
      <c r="K48" s="20">
        <v>4</v>
      </c>
      <c r="L48" s="20">
        <v>738</v>
      </c>
      <c r="M48" s="21">
        <v>184.5</v>
      </c>
      <c r="N48" s="22">
        <v>5</v>
      </c>
      <c r="O48" s="23">
        <v>189.5</v>
      </c>
    </row>
    <row r="49" spans="1:15" x14ac:dyDescent="0.25">
      <c r="A49" s="13" t="s">
        <v>20</v>
      </c>
      <c r="B49" s="14" t="s">
        <v>28</v>
      </c>
      <c r="C49" s="15">
        <v>45546</v>
      </c>
      <c r="D49" s="16" t="s">
        <v>26</v>
      </c>
      <c r="E49" s="17">
        <v>180</v>
      </c>
      <c r="F49" s="17">
        <v>186</v>
      </c>
      <c r="G49" s="17">
        <v>186</v>
      </c>
      <c r="H49" s="17">
        <v>184</v>
      </c>
      <c r="I49" s="17"/>
      <c r="J49" s="17"/>
      <c r="K49" s="20">
        <v>4</v>
      </c>
      <c r="L49" s="20">
        <v>736</v>
      </c>
      <c r="M49" s="21">
        <v>184</v>
      </c>
      <c r="N49" s="22">
        <v>4</v>
      </c>
      <c r="O49" s="23">
        <v>188</v>
      </c>
    </row>
    <row r="50" spans="1:15" x14ac:dyDescent="0.25">
      <c r="A50" s="13" t="s">
        <v>20</v>
      </c>
      <c r="B50" s="14" t="s">
        <v>28</v>
      </c>
      <c r="C50" s="15">
        <v>45549</v>
      </c>
      <c r="D50" s="16" t="s">
        <v>26</v>
      </c>
      <c r="E50" s="17">
        <v>185</v>
      </c>
      <c r="F50" s="17">
        <v>180</v>
      </c>
      <c r="G50" s="17">
        <v>187</v>
      </c>
      <c r="H50" s="17">
        <v>191</v>
      </c>
      <c r="I50" s="17"/>
      <c r="J50" s="17"/>
      <c r="K50" s="20">
        <v>4</v>
      </c>
      <c r="L50" s="20">
        <v>743</v>
      </c>
      <c r="M50" s="21">
        <v>185.75</v>
      </c>
      <c r="N50" s="22">
        <v>9</v>
      </c>
      <c r="O50" s="23">
        <v>194.75</v>
      </c>
    </row>
    <row r="51" spans="1:15" x14ac:dyDescent="0.25">
      <c r="A51" s="13" t="s">
        <v>25</v>
      </c>
      <c r="B51" s="14" t="s">
        <v>28</v>
      </c>
      <c r="C51" s="15">
        <v>45550</v>
      </c>
      <c r="D51" s="16" t="s">
        <v>52</v>
      </c>
      <c r="E51" s="17">
        <v>174</v>
      </c>
      <c r="F51" s="17">
        <v>180</v>
      </c>
      <c r="G51" s="17">
        <v>173</v>
      </c>
      <c r="H51" s="17">
        <v>150</v>
      </c>
      <c r="I51" s="17"/>
      <c r="J51" s="17"/>
      <c r="K51" s="20">
        <v>4</v>
      </c>
      <c r="L51" s="20">
        <v>677</v>
      </c>
      <c r="M51" s="21">
        <v>169.25</v>
      </c>
      <c r="N51" s="22">
        <v>5</v>
      </c>
      <c r="O51" s="23">
        <v>174.25</v>
      </c>
    </row>
    <row r="52" spans="1:15" x14ac:dyDescent="0.25">
      <c r="A52" s="13" t="s">
        <v>25</v>
      </c>
      <c r="B52" s="14" t="s">
        <v>28</v>
      </c>
      <c r="C52" s="15">
        <v>45553</v>
      </c>
      <c r="D52" s="16" t="s">
        <v>26</v>
      </c>
      <c r="E52" s="17">
        <v>180</v>
      </c>
      <c r="F52" s="17">
        <v>181</v>
      </c>
      <c r="G52" s="17">
        <v>185</v>
      </c>
      <c r="H52" s="17">
        <v>190</v>
      </c>
      <c r="I52" s="17"/>
      <c r="J52" s="17"/>
      <c r="K52" s="20">
        <v>4</v>
      </c>
      <c r="L52" s="20">
        <v>736</v>
      </c>
      <c r="M52" s="21">
        <v>184</v>
      </c>
      <c r="N52" s="22">
        <v>3</v>
      </c>
      <c r="O52" s="23">
        <v>187</v>
      </c>
    </row>
    <row r="53" spans="1:15" x14ac:dyDescent="0.25">
      <c r="A53" s="13" t="s">
        <v>25</v>
      </c>
      <c r="B53" s="14" t="s">
        <v>28</v>
      </c>
      <c r="C53" s="15">
        <v>45557</v>
      </c>
      <c r="D53" s="16" t="s">
        <v>26</v>
      </c>
      <c r="E53" s="17">
        <v>179</v>
      </c>
      <c r="F53" s="17">
        <v>189</v>
      </c>
      <c r="G53" s="17">
        <v>174</v>
      </c>
      <c r="H53" s="17">
        <v>153</v>
      </c>
      <c r="I53" s="17">
        <v>186</v>
      </c>
      <c r="J53" s="17">
        <v>178</v>
      </c>
      <c r="K53" s="20">
        <v>6</v>
      </c>
      <c r="L53" s="20">
        <v>1059</v>
      </c>
      <c r="M53" s="21">
        <v>176.5</v>
      </c>
      <c r="N53" s="22">
        <v>6</v>
      </c>
      <c r="O53" s="23">
        <v>182.5</v>
      </c>
    </row>
    <row r="54" spans="1:15" x14ac:dyDescent="0.25">
      <c r="A54" s="13" t="s">
        <v>25</v>
      </c>
      <c r="B54" s="14" t="s">
        <v>28</v>
      </c>
      <c r="C54" s="15">
        <v>45560</v>
      </c>
      <c r="D54" s="16" t="s">
        <v>52</v>
      </c>
      <c r="E54" s="17">
        <v>181</v>
      </c>
      <c r="F54" s="17">
        <v>185</v>
      </c>
      <c r="G54" s="17">
        <v>189</v>
      </c>
      <c r="H54" s="17">
        <v>184</v>
      </c>
      <c r="I54" s="17"/>
      <c r="J54" s="17"/>
      <c r="K54" s="20">
        <v>4</v>
      </c>
      <c r="L54" s="20">
        <v>739</v>
      </c>
      <c r="M54" s="21">
        <v>184.75</v>
      </c>
      <c r="N54" s="22">
        <v>5</v>
      </c>
      <c r="O54" s="23">
        <v>189.75</v>
      </c>
    </row>
    <row r="55" spans="1:15" x14ac:dyDescent="0.25">
      <c r="A55" s="13" t="s">
        <v>25</v>
      </c>
      <c r="B55" s="14" t="s">
        <v>28</v>
      </c>
      <c r="C55" s="15">
        <v>45567</v>
      </c>
      <c r="D55" s="16" t="s">
        <v>26</v>
      </c>
      <c r="E55" s="17">
        <v>182</v>
      </c>
      <c r="F55" s="17">
        <v>186</v>
      </c>
      <c r="G55" s="17">
        <v>182</v>
      </c>
      <c r="H55" s="17">
        <v>175</v>
      </c>
      <c r="I55" s="17"/>
      <c r="J55" s="17"/>
      <c r="K55" s="20">
        <v>4</v>
      </c>
      <c r="L55" s="20">
        <v>725</v>
      </c>
      <c r="M55" s="21">
        <v>181.25</v>
      </c>
      <c r="N55" s="22">
        <v>3</v>
      </c>
      <c r="O55" s="23">
        <v>184.25</v>
      </c>
    </row>
    <row r="56" spans="1:15" x14ac:dyDescent="0.25">
      <c r="A56" s="13" t="s">
        <v>25</v>
      </c>
      <c r="B56" s="14" t="s">
        <v>28</v>
      </c>
      <c r="C56" s="15">
        <v>45570</v>
      </c>
      <c r="D56" s="16" t="s">
        <v>61</v>
      </c>
      <c r="E56" s="17">
        <v>172</v>
      </c>
      <c r="F56" s="17">
        <v>168</v>
      </c>
      <c r="G56" s="17">
        <v>173</v>
      </c>
      <c r="H56" s="17">
        <v>184</v>
      </c>
      <c r="I56" s="17">
        <v>184</v>
      </c>
      <c r="J56" s="17">
        <v>187</v>
      </c>
      <c r="K56" s="20">
        <v>6</v>
      </c>
      <c r="L56" s="20">
        <v>1068</v>
      </c>
      <c r="M56" s="21">
        <v>178</v>
      </c>
      <c r="N56" s="22">
        <v>10</v>
      </c>
      <c r="O56" s="23">
        <v>188</v>
      </c>
    </row>
    <row r="57" spans="1:15" x14ac:dyDescent="0.25">
      <c r="A57" s="13" t="s">
        <v>25</v>
      </c>
      <c r="B57" s="14" t="s">
        <v>28</v>
      </c>
      <c r="C57" s="15">
        <v>45571</v>
      </c>
      <c r="D57" s="16" t="s">
        <v>52</v>
      </c>
      <c r="E57" s="17">
        <v>184</v>
      </c>
      <c r="F57" s="17">
        <v>182</v>
      </c>
      <c r="G57" s="17">
        <v>180</v>
      </c>
      <c r="H57" s="17">
        <v>185</v>
      </c>
      <c r="I57" s="17"/>
      <c r="J57" s="17"/>
      <c r="K57" s="20">
        <v>4</v>
      </c>
      <c r="L57" s="20">
        <v>731</v>
      </c>
      <c r="M57" s="21">
        <v>182.75</v>
      </c>
      <c r="N57" s="22">
        <v>5</v>
      </c>
      <c r="O57" s="23">
        <v>187.75</v>
      </c>
    </row>
    <row r="58" spans="1:15" x14ac:dyDescent="0.25">
      <c r="A58" s="13" t="s">
        <v>25</v>
      </c>
      <c r="B58" s="14" t="s">
        <v>28</v>
      </c>
      <c r="C58" s="15">
        <v>45574</v>
      </c>
      <c r="D58" s="16" t="s">
        <v>26</v>
      </c>
      <c r="E58" s="17">
        <v>185</v>
      </c>
      <c r="F58" s="17">
        <v>180</v>
      </c>
      <c r="G58" s="17">
        <v>175</v>
      </c>
      <c r="H58" s="17">
        <v>186</v>
      </c>
      <c r="I58" s="17"/>
      <c r="J58" s="17"/>
      <c r="K58" s="20">
        <v>4</v>
      </c>
      <c r="L58" s="20">
        <v>726</v>
      </c>
      <c r="M58" s="21">
        <v>181.5</v>
      </c>
      <c r="N58" s="22">
        <v>4</v>
      </c>
      <c r="O58" s="23">
        <v>185.5</v>
      </c>
    </row>
    <row r="59" spans="1:15" x14ac:dyDescent="0.25">
      <c r="A59" s="13" t="s">
        <v>25</v>
      </c>
      <c r="B59" s="14" t="s">
        <v>28</v>
      </c>
      <c r="C59" s="15">
        <v>45577</v>
      </c>
      <c r="D59" s="16" t="s">
        <v>26</v>
      </c>
      <c r="E59" s="17">
        <v>178</v>
      </c>
      <c r="F59" s="17">
        <v>183</v>
      </c>
      <c r="G59" s="17">
        <v>172</v>
      </c>
      <c r="H59" s="17">
        <v>179</v>
      </c>
      <c r="I59" s="17">
        <v>187</v>
      </c>
      <c r="J59" s="17">
        <v>190</v>
      </c>
      <c r="K59" s="20">
        <v>6</v>
      </c>
      <c r="L59" s="20">
        <v>1089</v>
      </c>
      <c r="M59" s="21">
        <v>181.5</v>
      </c>
      <c r="N59" s="22">
        <v>6</v>
      </c>
      <c r="O59" s="23">
        <v>187.5</v>
      </c>
    </row>
    <row r="60" spans="1:15" x14ac:dyDescent="0.25">
      <c r="A60" s="13" t="s">
        <v>25</v>
      </c>
      <c r="B60" s="14" t="s">
        <v>28</v>
      </c>
      <c r="C60" s="15">
        <v>45578</v>
      </c>
      <c r="D60" s="16" t="s">
        <v>76</v>
      </c>
      <c r="E60" s="17">
        <v>168</v>
      </c>
      <c r="F60" s="17">
        <v>164</v>
      </c>
      <c r="G60" s="17">
        <v>153</v>
      </c>
      <c r="H60" s="17">
        <v>164</v>
      </c>
      <c r="I60" s="17"/>
      <c r="J60" s="17"/>
      <c r="K60" s="20">
        <v>4</v>
      </c>
      <c r="L60" s="20">
        <v>649</v>
      </c>
      <c r="M60" s="21">
        <v>162.25</v>
      </c>
      <c r="N60" s="22">
        <v>5</v>
      </c>
      <c r="O60" s="23">
        <v>167.25</v>
      </c>
    </row>
    <row r="61" spans="1:15" x14ac:dyDescent="0.25">
      <c r="A61" s="13" t="s">
        <v>25</v>
      </c>
      <c r="B61" s="14" t="s">
        <v>28</v>
      </c>
      <c r="C61" s="15">
        <v>45581</v>
      </c>
      <c r="D61" s="16" t="s">
        <v>26</v>
      </c>
      <c r="E61" s="17">
        <v>178</v>
      </c>
      <c r="F61" s="17">
        <v>178</v>
      </c>
      <c r="G61" s="17">
        <v>186</v>
      </c>
      <c r="H61" s="17">
        <v>172</v>
      </c>
      <c r="I61" s="17"/>
      <c r="J61" s="17"/>
      <c r="K61" s="20">
        <v>4</v>
      </c>
      <c r="L61" s="20">
        <v>714</v>
      </c>
      <c r="M61" s="21">
        <v>178.5</v>
      </c>
      <c r="N61" s="22">
        <v>5</v>
      </c>
      <c r="O61" s="23">
        <v>183.5</v>
      </c>
    </row>
    <row r="62" spans="1:15" x14ac:dyDescent="0.25">
      <c r="A62" s="13" t="s">
        <v>25</v>
      </c>
      <c r="B62" s="14" t="s">
        <v>28</v>
      </c>
      <c r="C62" s="15">
        <v>45588</v>
      </c>
      <c r="D62" s="16" t="s">
        <v>52</v>
      </c>
      <c r="E62" s="17">
        <v>174</v>
      </c>
      <c r="F62" s="17">
        <v>179</v>
      </c>
      <c r="G62" s="17">
        <v>179</v>
      </c>
      <c r="H62" s="17">
        <v>178</v>
      </c>
      <c r="I62" s="17"/>
      <c r="J62" s="17"/>
      <c r="K62" s="20">
        <v>4</v>
      </c>
      <c r="L62" s="20">
        <v>710</v>
      </c>
      <c r="M62" s="21">
        <v>177.5</v>
      </c>
      <c r="N62" s="22">
        <v>5</v>
      </c>
      <c r="O62" s="23">
        <v>182.5</v>
      </c>
    </row>
    <row r="63" spans="1:15" x14ac:dyDescent="0.25">
      <c r="A63" s="13" t="s">
        <v>25</v>
      </c>
      <c r="B63" s="14" t="s">
        <v>28</v>
      </c>
      <c r="C63" s="15">
        <v>45591</v>
      </c>
      <c r="D63" s="16" t="s">
        <v>76</v>
      </c>
      <c r="E63" s="17">
        <v>170</v>
      </c>
      <c r="F63" s="17">
        <v>163</v>
      </c>
      <c r="G63" s="17">
        <v>167</v>
      </c>
      <c r="H63" s="17">
        <v>172</v>
      </c>
      <c r="I63" s="17">
        <v>153</v>
      </c>
      <c r="J63" s="17">
        <v>168</v>
      </c>
      <c r="K63" s="20">
        <v>6</v>
      </c>
      <c r="L63" s="20">
        <v>993</v>
      </c>
      <c r="M63" s="21">
        <v>165.5</v>
      </c>
      <c r="N63" s="22">
        <v>10</v>
      </c>
      <c r="O63" s="23">
        <v>175.5</v>
      </c>
    </row>
    <row r="64" spans="1:15" x14ac:dyDescent="0.25">
      <c r="A64" s="13" t="s">
        <v>25</v>
      </c>
      <c r="B64" s="14" t="s">
        <v>28</v>
      </c>
      <c r="C64" s="15">
        <v>45595</v>
      </c>
      <c r="D64" s="16" t="s">
        <v>26</v>
      </c>
      <c r="E64" s="17">
        <v>185</v>
      </c>
      <c r="F64" s="17">
        <v>183</v>
      </c>
      <c r="G64" s="17">
        <v>184</v>
      </c>
      <c r="H64" s="17">
        <v>179</v>
      </c>
      <c r="I64" s="17"/>
      <c r="J64" s="17"/>
      <c r="K64" s="20">
        <v>4</v>
      </c>
      <c r="L64" s="20">
        <v>731</v>
      </c>
      <c r="M64" s="21">
        <v>182.75</v>
      </c>
      <c r="N64" s="22">
        <v>4</v>
      </c>
      <c r="O64" s="23">
        <v>186.75</v>
      </c>
    </row>
    <row r="65" spans="1:15" x14ac:dyDescent="0.25">
      <c r="A65" s="13" t="s">
        <v>25</v>
      </c>
      <c r="B65" s="14" t="s">
        <v>28</v>
      </c>
      <c r="C65" s="15">
        <v>45599</v>
      </c>
      <c r="D65" s="16" t="s">
        <v>52</v>
      </c>
      <c r="E65" s="17">
        <v>162</v>
      </c>
      <c r="F65" s="17">
        <v>162</v>
      </c>
      <c r="G65" s="17">
        <v>163</v>
      </c>
      <c r="H65" s="17">
        <v>173</v>
      </c>
      <c r="I65" s="17"/>
      <c r="J65" s="17"/>
      <c r="K65" s="20">
        <v>4</v>
      </c>
      <c r="L65" s="20">
        <v>660</v>
      </c>
      <c r="M65" s="21">
        <v>165</v>
      </c>
      <c r="N65" s="22">
        <v>5</v>
      </c>
      <c r="O65" s="23">
        <v>170</v>
      </c>
    </row>
    <row r="66" spans="1:15" x14ac:dyDescent="0.25">
      <c r="A66" s="13" t="s">
        <v>25</v>
      </c>
      <c r="B66" s="14" t="s">
        <v>28</v>
      </c>
      <c r="C66" s="15">
        <v>45602</v>
      </c>
      <c r="D66" s="16" t="s">
        <v>26</v>
      </c>
      <c r="E66" s="17">
        <v>180</v>
      </c>
      <c r="F66" s="17">
        <v>182</v>
      </c>
      <c r="G66" s="17">
        <v>167</v>
      </c>
      <c r="H66" s="17">
        <v>148</v>
      </c>
      <c r="I66" s="17"/>
      <c r="J66" s="17"/>
      <c r="K66" s="20">
        <v>4</v>
      </c>
      <c r="L66" s="20">
        <v>677</v>
      </c>
      <c r="M66" s="21">
        <v>169.25</v>
      </c>
      <c r="N66" s="22">
        <v>4</v>
      </c>
      <c r="O66" s="23">
        <v>173.25</v>
      </c>
    </row>
    <row r="67" spans="1:15" x14ac:dyDescent="0.25">
      <c r="A67" s="13" t="s">
        <v>25</v>
      </c>
      <c r="B67" s="14" t="s">
        <v>28</v>
      </c>
      <c r="C67" s="15">
        <v>45609</v>
      </c>
      <c r="D67" s="16" t="s">
        <v>26</v>
      </c>
      <c r="E67" s="17">
        <v>180</v>
      </c>
      <c r="F67" s="17">
        <v>181</v>
      </c>
      <c r="G67" s="17">
        <v>182</v>
      </c>
      <c r="H67" s="17">
        <v>176</v>
      </c>
      <c r="I67" s="17"/>
      <c r="J67" s="17"/>
      <c r="K67" s="20">
        <v>4</v>
      </c>
      <c r="L67" s="20">
        <v>719</v>
      </c>
      <c r="M67" s="21">
        <v>179.75</v>
      </c>
      <c r="N67" s="22">
        <v>5</v>
      </c>
      <c r="O67" s="23">
        <v>184.75</v>
      </c>
    </row>
    <row r="68" spans="1:15" x14ac:dyDescent="0.25">
      <c r="A68" s="13" t="s">
        <v>25</v>
      </c>
      <c r="B68" s="14" t="s">
        <v>28</v>
      </c>
      <c r="C68" s="15">
        <v>45616</v>
      </c>
      <c r="D68" s="16" t="s">
        <v>26</v>
      </c>
      <c r="E68" s="17">
        <v>158</v>
      </c>
      <c r="F68" s="17">
        <v>126</v>
      </c>
      <c r="G68" s="17">
        <v>149</v>
      </c>
      <c r="H68" s="17">
        <v>146</v>
      </c>
      <c r="I68" s="17"/>
      <c r="J68" s="17"/>
      <c r="K68" s="20">
        <v>4</v>
      </c>
      <c r="L68" s="20">
        <v>579</v>
      </c>
      <c r="M68" s="21">
        <v>144.75</v>
      </c>
      <c r="N68" s="22">
        <v>5</v>
      </c>
      <c r="O68" s="23">
        <v>149.75</v>
      </c>
    </row>
    <row r="70" spans="1:15" x14ac:dyDescent="0.25">
      <c r="K70" s="8">
        <f>SUM(K2:K69)</f>
        <v>280</v>
      </c>
      <c r="L70" s="8">
        <f>SUM(L2:L69)</f>
        <v>51269.002999999997</v>
      </c>
      <c r="M70" s="7">
        <f>SUM(L70/K70)</f>
        <v>183.10358214285714</v>
      </c>
      <c r="N70" s="8">
        <f>SUM(N2:N69)</f>
        <v>434</v>
      </c>
      <c r="O70" s="12">
        <f>SUM(M70+N70)</f>
        <v>617.10358214285714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C2" name="Range1_2_6"/>
    <protectedRange algorithmName="SHA-512" hashValue="ON39YdpmFHfN9f47KpiRvqrKx0V9+erV1CNkpWzYhW/Qyc6aT8rEyCrvauWSYGZK2ia3o7vd3akF07acHAFpOA==" saltValue="yVW9XmDwTqEnmpSGai0KYg==" spinCount="100000" sqref="B8:C8 E8:J8" name="Range1_12"/>
    <protectedRange algorithmName="SHA-512" hashValue="ON39YdpmFHfN9f47KpiRvqrKx0V9+erV1CNkpWzYhW/Qyc6aT8rEyCrvauWSYGZK2ia3o7vd3akF07acHAFpOA==" saltValue="yVW9XmDwTqEnmpSGai0KYg==" spinCount="100000" sqref="D8" name="Range1_1_10"/>
    <protectedRange algorithmName="SHA-512" hashValue="ON39YdpmFHfN9f47KpiRvqrKx0V9+erV1CNkpWzYhW/Qyc6aT8rEyCrvauWSYGZK2ia3o7vd3akF07acHAFpOA==" saltValue="yVW9XmDwTqEnmpSGai0KYg==" spinCount="100000" sqref="B23:C23 E23:J23" name="Range1_20"/>
    <protectedRange algorithmName="SHA-512" hashValue="ON39YdpmFHfN9f47KpiRvqrKx0V9+erV1CNkpWzYhW/Qyc6aT8rEyCrvauWSYGZK2ia3o7vd3akF07acHAFpOA==" saltValue="yVW9XmDwTqEnmpSGai0KYg==" spinCount="100000" sqref="D23" name="Range1_1_14"/>
    <protectedRange algorithmName="SHA-512" hashValue="ON39YdpmFHfN9f47KpiRvqrKx0V9+erV1CNkpWzYhW/Qyc6aT8rEyCrvauWSYGZK2ia3o7vd3akF07acHAFpOA==" saltValue="yVW9XmDwTqEnmpSGai0KYg==" spinCount="100000" sqref="E24:J24 B24:C24" name="Range1_7"/>
    <protectedRange algorithmName="SHA-512" hashValue="ON39YdpmFHfN9f47KpiRvqrKx0V9+erV1CNkpWzYhW/Qyc6aT8rEyCrvauWSYGZK2ia3o7vd3akF07acHAFpOA==" saltValue="yVW9XmDwTqEnmpSGai0KYg==" spinCount="100000" sqref="D24" name="Range1_1_7_1"/>
    <protectedRange algorithmName="SHA-512" hashValue="ON39YdpmFHfN9f47KpiRvqrKx0V9+erV1CNkpWzYhW/Qyc6aT8rEyCrvauWSYGZK2ia3o7vd3akF07acHAFpOA==" saltValue="yVW9XmDwTqEnmpSGai0KYg==" spinCount="100000" sqref="B25:C25 E25:J25" name="Range1_14"/>
    <protectedRange algorithmName="SHA-512" hashValue="ON39YdpmFHfN9f47KpiRvqrKx0V9+erV1CNkpWzYhW/Qyc6aT8rEyCrvauWSYGZK2ia3o7vd3akF07acHAFpOA==" saltValue="yVW9XmDwTqEnmpSGai0KYg==" spinCount="100000" sqref="D25" name="Range1_1_12"/>
    <protectedRange algorithmName="SHA-512" hashValue="ON39YdpmFHfN9f47KpiRvqrKx0V9+erV1CNkpWzYhW/Qyc6aT8rEyCrvauWSYGZK2ia3o7vd3akF07acHAFpOA==" saltValue="yVW9XmDwTqEnmpSGai0KYg==" spinCount="100000" sqref="B26:C26 E26:J26" name="Range1_5"/>
    <protectedRange algorithmName="SHA-512" hashValue="ON39YdpmFHfN9f47KpiRvqrKx0V9+erV1CNkpWzYhW/Qyc6aT8rEyCrvauWSYGZK2ia3o7vd3akF07acHAFpOA==" saltValue="yVW9XmDwTqEnmpSGai0KYg==" spinCount="100000" sqref="D26" name="Range1_1_3"/>
    <protectedRange algorithmName="SHA-512" hashValue="ON39YdpmFHfN9f47KpiRvqrKx0V9+erV1CNkpWzYhW/Qyc6aT8rEyCrvauWSYGZK2ia3o7vd3akF07acHAFpOA==" saltValue="yVW9XmDwTqEnmpSGai0KYg==" spinCount="100000" sqref="B29:C29 E29:J29" name="Range1_19"/>
    <protectedRange algorithmName="SHA-512" hashValue="ON39YdpmFHfN9f47KpiRvqrKx0V9+erV1CNkpWzYhW/Qyc6aT8rEyCrvauWSYGZK2ia3o7vd3akF07acHAFpOA==" saltValue="yVW9XmDwTqEnmpSGai0KYg==" spinCount="100000" sqref="D29" name="Range1_1_12_1"/>
    <protectedRange algorithmName="SHA-512" hashValue="ON39YdpmFHfN9f47KpiRvqrKx0V9+erV1CNkpWzYhW/Qyc6aT8rEyCrvauWSYGZK2ia3o7vd3akF07acHAFpOA==" saltValue="yVW9XmDwTqEnmpSGai0KYg==" spinCount="100000" sqref="C31" name="Range1_19_1"/>
    <protectedRange algorithmName="SHA-512" hashValue="ON39YdpmFHfN9f47KpiRvqrKx0V9+erV1CNkpWzYhW/Qyc6aT8rEyCrvauWSYGZK2ia3o7vd3akF07acHAFpOA==" saltValue="yVW9XmDwTqEnmpSGai0KYg==" spinCount="100000" sqref="E35:J36 B35:C36" name="Range1_22"/>
    <protectedRange algorithmName="SHA-512" hashValue="ON39YdpmFHfN9f47KpiRvqrKx0V9+erV1CNkpWzYhW/Qyc6aT8rEyCrvauWSYGZK2ia3o7vd3akF07acHAFpOA==" saltValue="yVW9XmDwTqEnmpSGai0KYg==" spinCount="100000" sqref="D35:D36" name="Range1_1_16"/>
    <protectedRange algorithmName="SHA-512" hashValue="ON39YdpmFHfN9f47KpiRvqrKx0V9+erV1CNkpWzYhW/Qyc6aT8rEyCrvauWSYGZK2ia3o7vd3akF07acHAFpOA==" saltValue="yVW9XmDwTqEnmpSGai0KYg==" spinCount="100000" sqref="B37:C37 E37:J37" name="Range1_9"/>
    <protectedRange algorithmName="SHA-512" hashValue="ON39YdpmFHfN9f47KpiRvqrKx0V9+erV1CNkpWzYhW/Qyc6aT8rEyCrvauWSYGZK2ia3o7vd3akF07acHAFpOA==" saltValue="yVW9XmDwTqEnmpSGai0KYg==" spinCount="100000" sqref="D37" name="Range1_1_7"/>
    <protectedRange algorithmName="SHA-512" hashValue="ON39YdpmFHfN9f47KpiRvqrKx0V9+erV1CNkpWzYhW/Qyc6aT8rEyCrvauWSYGZK2ia3o7vd3akF07acHAFpOA==" saltValue="yVW9XmDwTqEnmpSGai0KYg==" spinCount="100000" sqref="E41:J41 B41:C41 B42:C43 E42:J43" name="Range1_11"/>
    <protectedRange algorithmName="SHA-512" hashValue="ON39YdpmFHfN9f47KpiRvqrKx0V9+erV1CNkpWzYhW/Qyc6aT8rEyCrvauWSYGZK2ia3o7vd3akF07acHAFpOA==" saltValue="yVW9XmDwTqEnmpSGai0KYg==" spinCount="100000" sqref="D41 D42:D43" name="Range1_1_11"/>
    <protectedRange algorithmName="SHA-512" hashValue="ON39YdpmFHfN9f47KpiRvqrKx0V9+erV1CNkpWzYhW/Qyc6aT8rEyCrvauWSYGZK2ia3o7vd3akF07acHAFpOA==" saltValue="yVW9XmDwTqEnmpSGai0KYg==" spinCount="100000" sqref="B48:C48 E48 G48:J48 G49:J51 E49:E51 B49:C51" name="Range1_6"/>
    <protectedRange algorithmName="SHA-512" hashValue="ON39YdpmFHfN9f47KpiRvqrKx0V9+erV1CNkpWzYhW/Qyc6aT8rEyCrvauWSYGZK2ia3o7vd3akF07acHAFpOA==" saltValue="yVW9XmDwTqEnmpSGai0KYg==" spinCount="100000" sqref="D48 D49:D51" name="Range1_1_4"/>
    <protectedRange algorithmName="SHA-512" hashValue="ON39YdpmFHfN9f47KpiRvqrKx0V9+erV1CNkpWzYhW/Qyc6aT8rEyCrvauWSYGZK2ia3o7vd3akF07acHAFpOA==" saltValue="yVW9XmDwTqEnmpSGai0KYg==" spinCount="100000" sqref="E47:J47 B47:C47" name="Range1_15"/>
    <protectedRange algorithmName="SHA-512" hashValue="ON39YdpmFHfN9f47KpiRvqrKx0V9+erV1CNkpWzYhW/Qyc6aT8rEyCrvauWSYGZK2ia3o7vd3akF07acHAFpOA==" saltValue="yVW9XmDwTqEnmpSGai0KYg==" spinCount="100000" sqref="D47" name="Range1_1_15"/>
    <protectedRange algorithmName="SHA-512" hashValue="ON39YdpmFHfN9f47KpiRvqrKx0V9+erV1CNkpWzYhW/Qyc6aT8rEyCrvauWSYGZK2ia3o7vd3akF07acHAFpOA==" saltValue="yVW9XmDwTqEnmpSGai0KYg==" spinCount="100000" sqref="E52:J53 B52:C53" name="Range1_7_1"/>
    <protectedRange algorithmName="SHA-512" hashValue="ON39YdpmFHfN9f47KpiRvqrKx0V9+erV1CNkpWzYhW/Qyc6aT8rEyCrvauWSYGZK2ia3o7vd3akF07acHAFpOA==" saltValue="yVW9XmDwTqEnmpSGai0KYg==" spinCount="100000" sqref="D52:D53" name="Range1_1_5"/>
    <protectedRange algorithmName="SHA-512" hashValue="ON39YdpmFHfN9f47KpiRvqrKx0V9+erV1CNkpWzYhW/Qyc6aT8rEyCrvauWSYGZK2ia3o7vd3akF07acHAFpOA==" saltValue="yVW9XmDwTqEnmpSGai0KYg==" spinCount="100000" sqref="E54:J54 B54:C54" name="Range1_19_2"/>
    <protectedRange algorithmName="SHA-512" hashValue="ON39YdpmFHfN9f47KpiRvqrKx0V9+erV1CNkpWzYhW/Qyc6aT8rEyCrvauWSYGZK2ia3o7vd3akF07acHAFpOA==" saltValue="yVW9XmDwTqEnmpSGai0KYg==" spinCount="100000" sqref="D54" name="Range1_1_19"/>
    <protectedRange algorithmName="SHA-512" hashValue="ON39YdpmFHfN9f47KpiRvqrKx0V9+erV1CNkpWzYhW/Qyc6aT8rEyCrvauWSYGZK2ia3o7vd3akF07acHAFpOA==" saltValue="yVW9XmDwTqEnmpSGai0KYg==" spinCount="100000" sqref="E64:J64 B64:C64" name="Range1_25"/>
    <protectedRange algorithmName="SHA-512" hashValue="ON39YdpmFHfN9f47KpiRvqrKx0V9+erV1CNkpWzYhW/Qyc6aT8rEyCrvauWSYGZK2ia3o7vd3akF07acHAFpOA==" saltValue="yVW9XmDwTqEnmpSGai0KYg==" spinCount="100000" sqref="D64" name="Range1_1_23"/>
  </protectedRanges>
  <sortState xmlns:xlrd2="http://schemas.microsoft.com/office/spreadsheetml/2017/richdata2" ref="B2:O2">
    <sortCondition ref="C2"/>
  </sortState>
  <hyperlinks>
    <hyperlink ref="Q1" location="'National Rankings'!A1" display="Back to Ranking" xr:uid="{053E1ADA-DD95-4F29-A084-86A91591B9A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E9E7173-0D11-4C49-B148-E13F52895B8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92833-0170-4A60-B14A-8E40AADFD76D}">
  <sheetPr codeName="Sheet41"/>
  <dimension ref="A1:Q7"/>
  <sheetViews>
    <sheetView workbookViewId="0">
      <selection activeCell="K8" sqref="K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19</v>
      </c>
    </row>
    <row r="2" spans="1:17" x14ac:dyDescent="0.25">
      <c r="A2" s="13" t="s">
        <v>20</v>
      </c>
      <c r="B2" s="14" t="s">
        <v>22</v>
      </c>
      <c r="C2" s="15">
        <v>45332</v>
      </c>
      <c r="D2" s="16" t="s">
        <v>21</v>
      </c>
      <c r="E2" s="17">
        <v>175</v>
      </c>
      <c r="F2" s="17">
        <v>176</v>
      </c>
      <c r="G2" s="17">
        <v>179</v>
      </c>
      <c r="H2" s="17">
        <v>175</v>
      </c>
      <c r="I2" s="17"/>
      <c r="J2" s="17"/>
      <c r="K2" s="20">
        <v>4</v>
      </c>
      <c r="L2" s="20">
        <v>705</v>
      </c>
      <c r="M2" s="21">
        <v>176.25</v>
      </c>
      <c r="N2" s="22">
        <v>2</v>
      </c>
      <c r="O2" s="23">
        <v>178.25</v>
      </c>
    </row>
    <row r="3" spans="1:17" x14ac:dyDescent="0.25">
      <c r="A3" s="13" t="s">
        <v>25</v>
      </c>
      <c r="B3" s="14" t="s">
        <v>22</v>
      </c>
      <c r="C3" s="15">
        <v>45346</v>
      </c>
      <c r="D3" s="16" t="s">
        <v>21</v>
      </c>
      <c r="E3" s="17">
        <v>173</v>
      </c>
      <c r="F3" s="17">
        <v>177</v>
      </c>
      <c r="G3" s="17">
        <v>174</v>
      </c>
      <c r="H3" s="17">
        <v>169</v>
      </c>
      <c r="I3" s="17"/>
      <c r="J3" s="17"/>
      <c r="K3" s="20">
        <v>4</v>
      </c>
      <c r="L3" s="20">
        <v>693</v>
      </c>
      <c r="M3" s="21">
        <v>173.25</v>
      </c>
      <c r="N3" s="22">
        <v>2</v>
      </c>
      <c r="O3" s="23">
        <v>175.25</v>
      </c>
    </row>
    <row r="4" spans="1:17" x14ac:dyDescent="0.25">
      <c r="A4" s="13" t="s">
        <v>25</v>
      </c>
      <c r="B4" s="14" t="s">
        <v>22</v>
      </c>
      <c r="C4" s="15">
        <v>45552</v>
      </c>
      <c r="D4" s="16" t="s">
        <v>21</v>
      </c>
      <c r="E4" s="17">
        <v>176</v>
      </c>
      <c r="F4" s="17">
        <v>174</v>
      </c>
      <c r="G4" s="17">
        <v>183</v>
      </c>
      <c r="H4" s="17">
        <v>185</v>
      </c>
      <c r="I4" s="17"/>
      <c r="J4" s="17"/>
      <c r="K4" s="20">
        <v>4</v>
      </c>
      <c r="L4" s="20">
        <v>718</v>
      </c>
      <c r="M4" s="21">
        <v>179.5</v>
      </c>
      <c r="N4" s="22">
        <v>2</v>
      </c>
      <c r="O4" s="23">
        <v>181.5</v>
      </c>
    </row>
    <row r="5" spans="1:17" x14ac:dyDescent="0.25">
      <c r="A5" s="13" t="s">
        <v>25</v>
      </c>
      <c r="B5" s="14" t="s">
        <v>22</v>
      </c>
      <c r="C5" s="15">
        <v>45577</v>
      </c>
      <c r="D5" s="16" t="s">
        <v>21</v>
      </c>
      <c r="E5" s="17">
        <v>175</v>
      </c>
      <c r="F5" s="17">
        <v>188</v>
      </c>
      <c r="G5" s="17">
        <v>186</v>
      </c>
      <c r="H5" s="17">
        <v>170</v>
      </c>
      <c r="I5" s="17"/>
      <c r="J5" s="17"/>
      <c r="K5" s="20">
        <v>4</v>
      </c>
      <c r="L5" s="20">
        <v>719</v>
      </c>
      <c r="M5" s="21">
        <v>179.75</v>
      </c>
      <c r="N5" s="22">
        <v>5</v>
      </c>
      <c r="O5" s="23">
        <v>184.75</v>
      </c>
    </row>
    <row r="7" spans="1:17" x14ac:dyDescent="0.25">
      <c r="K7" s="8">
        <f>SUM(K2:K6)</f>
        <v>16</v>
      </c>
      <c r="L7" s="8">
        <f>SUM(L2:L6)</f>
        <v>2835</v>
      </c>
      <c r="M7" s="7">
        <f>SUM(L7/K7)</f>
        <v>177.1875</v>
      </c>
      <c r="N7" s="8">
        <f>SUM(N2:N6)</f>
        <v>11</v>
      </c>
      <c r="O7" s="12">
        <f>SUM(M7+N7)</f>
        <v>188.1875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C2" name="Range1_2_6"/>
  </protectedRanges>
  <sortState xmlns:xlrd2="http://schemas.microsoft.com/office/spreadsheetml/2017/richdata2" ref="A2:O2">
    <sortCondition ref="C2"/>
  </sortState>
  <hyperlinks>
    <hyperlink ref="Q1" location="'National Rankings'!A1" display="Back to Ranking" xr:uid="{DEDDD68A-BA5C-4D78-80B6-8266CA00DE5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A4B63D-ECA6-4232-BC12-9C5EBEA5365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21988-03FE-47AA-8738-C8A3D483EF54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19</v>
      </c>
    </row>
    <row r="2" spans="1:17" x14ac:dyDescent="0.25">
      <c r="A2" s="13" t="s">
        <v>25</v>
      </c>
      <c r="B2" s="14" t="s">
        <v>115</v>
      </c>
      <c r="C2" s="15">
        <v>45563</v>
      </c>
      <c r="D2" s="16" t="s">
        <v>59</v>
      </c>
      <c r="E2" s="17">
        <v>175</v>
      </c>
      <c r="F2" s="17">
        <v>177</v>
      </c>
      <c r="G2" s="17">
        <v>181</v>
      </c>
      <c r="H2" s="17"/>
      <c r="I2" s="17"/>
      <c r="J2" s="17"/>
      <c r="K2" s="20">
        <v>3</v>
      </c>
      <c r="L2" s="20">
        <v>533</v>
      </c>
      <c r="M2" s="21">
        <v>177.66666666666666</v>
      </c>
      <c r="N2" s="22">
        <v>14</v>
      </c>
      <c r="O2" s="23">
        <v>191.66666666666666</v>
      </c>
    </row>
    <row r="4" spans="1:17" x14ac:dyDescent="0.25">
      <c r="K4" s="8">
        <f>SUM(K2:K3)</f>
        <v>3</v>
      </c>
      <c r="L4" s="8">
        <f>SUM(L2:L3)</f>
        <v>533</v>
      </c>
      <c r="M4" s="7">
        <f>SUM(L4/K4)</f>
        <v>177.66666666666666</v>
      </c>
      <c r="N4" s="8">
        <f>SUM(N2:N3)</f>
        <v>14</v>
      </c>
      <c r="O4" s="12">
        <f>SUM(M4+N4)</f>
        <v>191.66666666666666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A7C11C55-193F-4F4F-BA8D-A7AF35EF985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34778A9-B264-48C1-AEDE-9CAA8A4F727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19EDC-D1D6-4123-ABB6-0B61C346B59B}">
  <dimension ref="A1:Q2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19</v>
      </c>
    </row>
    <row r="2" spans="1:17" x14ac:dyDescent="0.25">
      <c r="A2" s="13" t="s">
        <v>25</v>
      </c>
      <c r="B2" s="14" t="s">
        <v>47</v>
      </c>
      <c r="C2" s="15">
        <v>45353</v>
      </c>
      <c r="D2" s="16" t="s">
        <v>43</v>
      </c>
      <c r="E2" s="17">
        <v>183</v>
      </c>
      <c r="F2" s="17">
        <v>186</v>
      </c>
      <c r="G2" s="17">
        <v>186.001</v>
      </c>
      <c r="H2" s="17">
        <v>183</v>
      </c>
      <c r="I2" s="17"/>
      <c r="J2" s="17"/>
      <c r="K2" s="20">
        <f>COUNT(E2:J2)</f>
        <v>4</v>
      </c>
      <c r="L2" s="20">
        <f>SUM(E2:J2)</f>
        <v>738.00099999999998</v>
      </c>
      <c r="M2" s="21">
        <f>IFERROR(L2/K2,0)</f>
        <v>184.50024999999999</v>
      </c>
      <c r="N2" s="22">
        <v>13</v>
      </c>
      <c r="O2" s="23">
        <f>SUM(M2+N2)</f>
        <v>197.50024999999999</v>
      </c>
    </row>
    <row r="3" spans="1:17" x14ac:dyDescent="0.25">
      <c r="A3" s="13" t="s">
        <v>25</v>
      </c>
      <c r="B3" s="14" t="s">
        <v>47</v>
      </c>
      <c r="C3" s="15">
        <v>45388</v>
      </c>
      <c r="D3" s="16" t="s">
        <v>43</v>
      </c>
      <c r="E3" s="17">
        <v>188</v>
      </c>
      <c r="F3" s="17">
        <v>180</v>
      </c>
      <c r="G3" s="17">
        <v>188</v>
      </c>
      <c r="H3" s="17">
        <v>189</v>
      </c>
      <c r="I3" s="17">
        <v>191</v>
      </c>
      <c r="J3" s="17">
        <v>192</v>
      </c>
      <c r="K3" s="20">
        <v>6</v>
      </c>
      <c r="L3" s="20">
        <v>1128</v>
      </c>
      <c r="M3" s="21">
        <v>188</v>
      </c>
      <c r="N3" s="22">
        <v>22</v>
      </c>
      <c r="O3" s="23">
        <v>210</v>
      </c>
    </row>
    <row r="4" spans="1:17" x14ac:dyDescent="0.25">
      <c r="A4" s="13" t="s">
        <v>25</v>
      </c>
      <c r="B4" s="14" t="s">
        <v>47</v>
      </c>
      <c r="C4" s="15">
        <v>45050</v>
      </c>
      <c r="D4" s="16" t="s">
        <v>43</v>
      </c>
      <c r="E4" s="17">
        <v>190.001</v>
      </c>
      <c r="F4" s="17">
        <v>186</v>
      </c>
      <c r="G4" s="17">
        <v>180</v>
      </c>
      <c r="H4" s="17">
        <v>191</v>
      </c>
      <c r="I4" s="17"/>
      <c r="J4" s="17"/>
      <c r="K4" s="20">
        <v>4</v>
      </c>
      <c r="L4" s="20">
        <v>747.00099999999998</v>
      </c>
      <c r="M4" s="21">
        <v>186.75024999999999</v>
      </c>
      <c r="N4" s="22">
        <v>8</v>
      </c>
      <c r="O4" s="23">
        <v>194.75024999999999</v>
      </c>
    </row>
    <row r="5" spans="1:17" x14ac:dyDescent="0.25">
      <c r="A5" s="13" t="s">
        <v>25</v>
      </c>
      <c r="B5" s="14" t="s">
        <v>47</v>
      </c>
      <c r="C5" s="15">
        <v>45451</v>
      </c>
      <c r="D5" s="16" t="s">
        <v>90</v>
      </c>
      <c r="E5" s="17">
        <v>183</v>
      </c>
      <c r="F5" s="17">
        <v>190</v>
      </c>
      <c r="G5" s="17">
        <v>189.001</v>
      </c>
      <c r="H5" s="17">
        <v>188</v>
      </c>
      <c r="I5" s="17"/>
      <c r="J5" s="17"/>
      <c r="K5" s="20">
        <v>4</v>
      </c>
      <c r="L5" s="20">
        <v>750.00099999999998</v>
      </c>
      <c r="M5" s="21">
        <v>187.50024999999999</v>
      </c>
      <c r="N5" s="22">
        <v>9</v>
      </c>
      <c r="O5" s="23">
        <v>196.50024999999999</v>
      </c>
    </row>
    <row r="6" spans="1:17" x14ac:dyDescent="0.25">
      <c r="A6" s="13" t="s">
        <v>25</v>
      </c>
      <c r="B6" s="14" t="s">
        <v>47</v>
      </c>
      <c r="C6" s="15" t="s">
        <v>97</v>
      </c>
      <c r="D6" s="16" t="s">
        <v>90</v>
      </c>
      <c r="E6" s="17">
        <v>183</v>
      </c>
      <c r="F6" s="17">
        <v>184</v>
      </c>
      <c r="G6" s="17">
        <v>187</v>
      </c>
      <c r="H6" s="17">
        <v>191</v>
      </c>
      <c r="I6" s="17"/>
      <c r="J6" s="17"/>
      <c r="K6" s="20">
        <v>4</v>
      </c>
      <c r="L6" s="20">
        <v>745</v>
      </c>
      <c r="M6" s="21">
        <v>186.25</v>
      </c>
      <c r="N6" s="22">
        <v>8</v>
      </c>
      <c r="O6" s="23">
        <v>194.25</v>
      </c>
    </row>
    <row r="7" spans="1:17" x14ac:dyDescent="0.25">
      <c r="A7" s="13" t="s">
        <v>20</v>
      </c>
      <c r="B7" s="14" t="s">
        <v>47</v>
      </c>
      <c r="C7" s="15">
        <v>45486</v>
      </c>
      <c r="D7" s="16" t="s">
        <v>82</v>
      </c>
      <c r="E7" s="17">
        <v>189</v>
      </c>
      <c r="F7" s="17">
        <v>193</v>
      </c>
      <c r="G7" s="52">
        <v>194</v>
      </c>
      <c r="H7" s="17">
        <v>190</v>
      </c>
      <c r="I7" s="17"/>
      <c r="J7" s="17"/>
      <c r="K7" s="20">
        <v>4</v>
      </c>
      <c r="L7" s="20">
        <v>766</v>
      </c>
      <c r="M7" s="21">
        <v>191.5</v>
      </c>
      <c r="N7" s="22">
        <v>9</v>
      </c>
      <c r="O7" s="23">
        <v>200.5</v>
      </c>
    </row>
    <row r="8" spans="1:17" x14ac:dyDescent="0.25">
      <c r="A8" s="13" t="s">
        <v>25</v>
      </c>
      <c r="B8" s="14" t="s">
        <v>47</v>
      </c>
      <c r="C8" s="15">
        <v>45499</v>
      </c>
      <c r="D8" s="16" t="s">
        <v>90</v>
      </c>
      <c r="E8" s="17">
        <v>188</v>
      </c>
      <c r="F8" s="17">
        <v>188</v>
      </c>
      <c r="G8" s="17"/>
      <c r="H8" s="17"/>
      <c r="I8" s="17"/>
      <c r="J8" s="17"/>
      <c r="K8" s="20">
        <v>2</v>
      </c>
      <c r="L8" s="20">
        <v>376</v>
      </c>
      <c r="M8" s="21">
        <v>188</v>
      </c>
      <c r="N8" s="22">
        <v>3</v>
      </c>
      <c r="O8" s="23">
        <v>191</v>
      </c>
    </row>
    <row r="9" spans="1:17" x14ac:dyDescent="0.25">
      <c r="A9" s="13" t="s">
        <v>25</v>
      </c>
      <c r="B9" s="14" t="s">
        <v>47</v>
      </c>
      <c r="C9" s="15">
        <v>45500</v>
      </c>
      <c r="D9" s="16" t="s">
        <v>90</v>
      </c>
      <c r="E9" s="17">
        <v>192.001</v>
      </c>
      <c r="F9" s="17">
        <v>191</v>
      </c>
      <c r="G9" s="17">
        <v>191</v>
      </c>
      <c r="H9" s="17">
        <v>190</v>
      </c>
      <c r="I9" s="17"/>
      <c r="J9" s="17"/>
      <c r="K9" s="20">
        <v>4</v>
      </c>
      <c r="L9" s="20">
        <v>764.00099999999998</v>
      </c>
      <c r="M9" s="21">
        <v>191.00024999999999</v>
      </c>
      <c r="N9" s="22">
        <v>6</v>
      </c>
      <c r="O9" s="23">
        <v>197.00024999999999</v>
      </c>
    </row>
    <row r="10" spans="1:17" x14ac:dyDescent="0.25">
      <c r="A10" s="13" t="s">
        <v>25</v>
      </c>
      <c r="B10" s="14" t="s">
        <v>47</v>
      </c>
      <c r="C10" s="15">
        <v>45507</v>
      </c>
      <c r="D10" s="16" t="s">
        <v>43</v>
      </c>
      <c r="E10" s="17">
        <v>188</v>
      </c>
      <c r="F10" s="17">
        <v>179</v>
      </c>
      <c r="G10" s="17">
        <v>189</v>
      </c>
      <c r="H10" s="52">
        <v>193</v>
      </c>
      <c r="I10" s="17"/>
      <c r="J10" s="17"/>
      <c r="K10" s="20">
        <v>4</v>
      </c>
      <c r="L10" s="20">
        <v>749</v>
      </c>
      <c r="M10" s="21">
        <v>187.25</v>
      </c>
      <c r="N10" s="22">
        <v>11</v>
      </c>
      <c r="O10" s="23">
        <v>198.25</v>
      </c>
    </row>
    <row r="11" spans="1:17" x14ac:dyDescent="0.25">
      <c r="A11" s="13" t="s">
        <v>25</v>
      </c>
      <c r="B11" s="14" t="s">
        <v>47</v>
      </c>
      <c r="C11" s="15">
        <v>45513</v>
      </c>
      <c r="D11" s="16" t="s">
        <v>90</v>
      </c>
      <c r="E11" s="17">
        <v>187</v>
      </c>
      <c r="F11" s="17">
        <v>189.001</v>
      </c>
      <c r="G11" s="17"/>
      <c r="H11" s="17"/>
      <c r="I11" s="17"/>
      <c r="J11" s="17"/>
      <c r="K11" s="20">
        <v>2</v>
      </c>
      <c r="L11" s="20">
        <v>376.00099999999998</v>
      </c>
      <c r="M11" s="21">
        <v>188.00049999999999</v>
      </c>
      <c r="N11" s="22">
        <v>4</v>
      </c>
      <c r="O11" s="23">
        <v>192.00049999999999</v>
      </c>
    </row>
    <row r="12" spans="1:17" x14ac:dyDescent="0.25">
      <c r="A12" s="13" t="s">
        <v>25</v>
      </c>
      <c r="B12" s="14" t="s">
        <v>47</v>
      </c>
      <c r="C12" s="15">
        <v>45527</v>
      </c>
      <c r="D12" s="16" t="s">
        <v>90</v>
      </c>
      <c r="E12" s="17">
        <v>191.001</v>
      </c>
      <c r="F12" s="52">
        <v>194</v>
      </c>
      <c r="G12" s="17"/>
      <c r="H12" s="17"/>
      <c r="I12" s="17"/>
      <c r="J12" s="17"/>
      <c r="K12" s="20">
        <v>2</v>
      </c>
      <c r="L12" s="20">
        <v>385.00099999999998</v>
      </c>
      <c r="M12" s="21">
        <v>192.50049999999999</v>
      </c>
      <c r="N12" s="22">
        <v>7</v>
      </c>
      <c r="O12" s="23">
        <v>199.50049999999999</v>
      </c>
    </row>
    <row r="13" spans="1:17" x14ac:dyDescent="0.25">
      <c r="A13" s="13" t="s">
        <v>25</v>
      </c>
      <c r="B13" s="14" t="s">
        <v>47</v>
      </c>
      <c r="C13" s="15">
        <v>45541</v>
      </c>
      <c r="D13" s="16" t="s">
        <v>90</v>
      </c>
      <c r="E13" s="17">
        <v>192</v>
      </c>
      <c r="F13" s="52">
        <v>194</v>
      </c>
      <c r="G13" s="52">
        <v>193</v>
      </c>
      <c r="H13" s="52">
        <v>194</v>
      </c>
      <c r="I13" s="17"/>
      <c r="J13" s="17"/>
      <c r="K13" s="20">
        <v>4</v>
      </c>
      <c r="L13" s="20">
        <v>773</v>
      </c>
      <c r="M13" s="21">
        <v>193.25</v>
      </c>
      <c r="N13" s="22">
        <v>6</v>
      </c>
      <c r="O13" s="23">
        <v>199.25</v>
      </c>
    </row>
    <row r="14" spans="1:17" x14ac:dyDescent="0.25">
      <c r="A14" s="13" t="s">
        <v>25</v>
      </c>
      <c r="B14" s="14" t="s">
        <v>47</v>
      </c>
      <c r="C14" s="15">
        <v>45548</v>
      </c>
      <c r="D14" s="16" t="s">
        <v>90</v>
      </c>
      <c r="E14" s="52">
        <v>195</v>
      </c>
      <c r="F14" s="17">
        <v>191</v>
      </c>
      <c r="G14" s="17">
        <v>191</v>
      </c>
      <c r="H14" s="17">
        <v>191</v>
      </c>
      <c r="I14" s="17"/>
      <c r="J14" s="17"/>
      <c r="K14" s="20">
        <v>4</v>
      </c>
      <c r="L14" s="20">
        <v>768</v>
      </c>
      <c r="M14" s="21">
        <v>192</v>
      </c>
      <c r="N14" s="22">
        <v>6</v>
      </c>
      <c r="O14" s="23">
        <v>198</v>
      </c>
    </row>
    <row r="15" spans="1:17" x14ac:dyDescent="0.25">
      <c r="A15" s="13" t="s">
        <v>25</v>
      </c>
      <c r="B15" s="14" t="s">
        <v>47</v>
      </c>
      <c r="C15" s="15">
        <v>45549</v>
      </c>
      <c r="D15" s="16" t="s">
        <v>82</v>
      </c>
      <c r="E15" s="52">
        <v>194</v>
      </c>
      <c r="F15" s="17">
        <v>192</v>
      </c>
      <c r="G15" s="52">
        <v>194</v>
      </c>
      <c r="H15" s="17">
        <v>191</v>
      </c>
      <c r="I15" s="17">
        <v>186</v>
      </c>
      <c r="J15" s="17">
        <v>190</v>
      </c>
      <c r="K15" s="20">
        <v>6</v>
      </c>
      <c r="L15" s="20">
        <v>1147</v>
      </c>
      <c r="M15" s="21">
        <v>191.16666666666666</v>
      </c>
      <c r="N15" s="22">
        <v>22</v>
      </c>
      <c r="O15" s="23">
        <v>213.16666666666666</v>
      </c>
    </row>
    <row r="16" spans="1:17" x14ac:dyDescent="0.25">
      <c r="A16" s="13" t="s">
        <v>25</v>
      </c>
      <c r="B16" s="14" t="s">
        <v>47</v>
      </c>
      <c r="C16" s="15" t="s">
        <v>111</v>
      </c>
      <c r="D16" s="16" t="s">
        <v>90</v>
      </c>
      <c r="E16" s="17">
        <v>192</v>
      </c>
      <c r="F16" s="17">
        <v>192</v>
      </c>
      <c r="G16" s="17">
        <v>191</v>
      </c>
      <c r="H16" s="17">
        <v>192</v>
      </c>
      <c r="I16" s="17"/>
      <c r="J16" s="17"/>
      <c r="K16" s="20">
        <v>4</v>
      </c>
      <c r="L16" s="20">
        <v>767</v>
      </c>
      <c r="M16" s="21">
        <v>191.75</v>
      </c>
      <c r="N16" s="22">
        <v>4</v>
      </c>
      <c r="O16" s="23">
        <v>195.75</v>
      </c>
    </row>
    <row r="17" spans="1:15" x14ac:dyDescent="0.25">
      <c r="A17" s="13" t="s">
        <v>25</v>
      </c>
      <c r="B17" s="14" t="s">
        <v>47</v>
      </c>
      <c r="C17" s="15">
        <v>45569</v>
      </c>
      <c r="D17" s="16" t="s">
        <v>90</v>
      </c>
      <c r="E17" s="17">
        <v>192</v>
      </c>
      <c r="F17" s="17">
        <v>191</v>
      </c>
      <c r="G17" s="17">
        <v>191</v>
      </c>
      <c r="H17" s="17">
        <v>192</v>
      </c>
      <c r="I17" s="17"/>
      <c r="J17" s="17"/>
      <c r="K17" s="20">
        <v>4</v>
      </c>
      <c r="L17" s="20">
        <v>766</v>
      </c>
      <c r="M17" s="21">
        <v>191.5</v>
      </c>
      <c r="N17" s="22">
        <v>4</v>
      </c>
      <c r="O17" s="23">
        <v>195.5</v>
      </c>
    </row>
    <row r="18" spans="1:15" x14ac:dyDescent="0.25">
      <c r="A18" s="13" t="s">
        <v>25</v>
      </c>
      <c r="B18" s="14" t="s">
        <v>47</v>
      </c>
      <c r="C18" s="15">
        <v>45576</v>
      </c>
      <c r="D18" s="16" t="s">
        <v>116</v>
      </c>
      <c r="E18" s="52">
        <v>196</v>
      </c>
      <c r="F18" s="17">
        <v>192</v>
      </c>
      <c r="G18" s="52">
        <v>194</v>
      </c>
      <c r="H18" s="17">
        <v>192</v>
      </c>
      <c r="I18" s="17"/>
      <c r="J18" s="17"/>
      <c r="K18" s="20">
        <v>4</v>
      </c>
      <c r="L18" s="20">
        <v>774</v>
      </c>
      <c r="M18" s="21">
        <v>193.5</v>
      </c>
      <c r="N18" s="22">
        <v>4</v>
      </c>
      <c r="O18" s="23">
        <v>197.5</v>
      </c>
    </row>
    <row r="19" spans="1:15" x14ac:dyDescent="0.25">
      <c r="A19" s="13" t="s">
        <v>25</v>
      </c>
      <c r="B19" s="14" t="s">
        <v>47</v>
      </c>
      <c r="C19" s="15">
        <v>45583</v>
      </c>
      <c r="D19" s="16" t="s">
        <v>90</v>
      </c>
      <c r="E19" s="17">
        <v>190</v>
      </c>
      <c r="F19" s="17">
        <v>190</v>
      </c>
      <c r="G19" s="52">
        <v>195</v>
      </c>
      <c r="H19" s="17">
        <v>191</v>
      </c>
      <c r="I19" s="17"/>
      <c r="J19" s="17"/>
      <c r="K19" s="20">
        <v>4</v>
      </c>
      <c r="L19" s="20">
        <v>766</v>
      </c>
      <c r="M19" s="21">
        <v>191.5</v>
      </c>
      <c r="N19" s="22">
        <v>6</v>
      </c>
      <c r="O19" s="23">
        <v>197.5</v>
      </c>
    </row>
    <row r="20" spans="1:15" x14ac:dyDescent="0.25">
      <c r="A20" s="13" t="s">
        <v>25</v>
      </c>
      <c r="B20" s="14" t="s">
        <v>47</v>
      </c>
      <c r="C20" s="15">
        <v>45611</v>
      </c>
      <c r="D20" s="16" t="s">
        <v>90</v>
      </c>
      <c r="E20" s="17">
        <v>192</v>
      </c>
      <c r="F20" s="17">
        <v>191</v>
      </c>
      <c r="G20" s="17"/>
      <c r="H20" s="17"/>
      <c r="I20" s="17"/>
      <c r="J20" s="17"/>
      <c r="K20" s="20">
        <v>2</v>
      </c>
      <c r="L20" s="20">
        <v>383</v>
      </c>
      <c r="M20" s="21">
        <v>191.5</v>
      </c>
      <c r="N20" s="22">
        <v>5</v>
      </c>
      <c r="O20" s="23">
        <v>196.5</v>
      </c>
    </row>
    <row r="21" spans="1:15" x14ac:dyDescent="0.25">
      <c r="A21" s="13" t="s">
        <v>25</v>
      </c>
      <c r="B21" s="14" t="s">
        <v>47</v>
      </c>
      <c r="C21" s="15">
        <v>45619</v>
      </c>
      <c r="D21" s="16" t="s">
        <v>90</v>
      </c>
      <c r="E21" s="17">
        <v>190</v>
      </c>
      <c r="F21" s="17">
        <v>186</v>
      </c>
      <c r="G21" s="52">
        <v>193</v>
      </c>
      <c r="H21" s="17">
        <v>189</v>
      </c>
      <c r="I21" s="17"/>
      <c r="J21" s="17"/>
      <c r="K21" s="20">
        <v>4</v>
      </c>
      <c r="L21" s="20">
        <v>758</v>
      </c>
      <c r="M21" s="21">
        <v>189.5</v>
      </c>
      <c r="N21" s="22">
        <v>9</v>
      </c>
      <c r="O21" s="23">
        <v>198.5</v>
      </c>
    </row>
    <row r="22" spans="1:15" x14ac:dyDescent="0.25">
      <c r="A22" s="13" t="s">
        <v>25</v>
      </c>
      <c r="B22" s="14" t="s">
        <v>47</v>
      </c>
      <c r="C22" s="15">
        <v>45626</v>
      </c>
      <c r="D22" s="16" t="s">
        <v>90</v>
      </c>
      <c r="E22" s="17">
        <v>191</v>
      </c>
      <c r="F22" s="17">
        <v>190</v>
      </c>
      <c r="G22" s="52">
        <v>193</v>
      </c>
      <c r="H22" s="17">
        <v>186</v>
      </c>
      <c r="I22" s="17">
        <v>192</v>
      </c>
      <c r="J22" s="17">
        <v>186</v>
      </c>
      <c r="K22" s="20">
        <v>6</v>
      </c>
      <c r="L22" s="20">
        <v>1138</v>
      </c>
      <c r="M22" s="21">
        <v>189.66666666666666</v>
      </c>
      <c r="N22" s="22">
        <v>24</v>
      </c>
      <c r="O22" s="23">
        <v>213.66666666666666</v>
      </c>
    </row>
    <row r="24" spans="1:15" x14ac:dyDescent="0.25">
      <c r="K24" s="8">
        <f>SUM(K2:K23)</f>
        <v>82</v>
      </c>
      <c r="L24" s="8">
        <f>SUM(L2:L23)</f>
        <v>15564.006000000001</v>
      </c>
      <c r="M24" s="7">
        <f>SUM(L24/K24)</f>
        <v>189.80495121951222</v>
      </c>
      <c r="N24" s="8">
        <f>SUM(N2:N23)</f>
        <v>190</v>
      </c>
      <c r="O24" s="12">
        <f>SUM(M24+N24)</f>
        <v>379.80495121951219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5:C5 E5:J5" name="Range1_5"/>
    <protectedRange algorithmName="SHA-512" hashValue="ON39YdpmFHfN9f47KpiRvqrKx0V9+erV1CNkpWzYhW/Qyc6aT8rEyCrvauWSYGZK2ia3o7vd3akF07acHAFpOA==" saltValue="yVW9XmDwTqEnmpSGai0KYg==" spinCount="100000" sqref="D5" name="Range1_1_3"/>
    <protectedRange algorithmName="SHA-512" hashValue="ON39YdpmFHfN9f47KpiRvqrKx0V9+erV1CNkpWzYhW/Qyc6aT8rEyCrvauWSYGZK2ia3o7vd3akF07acHAFpOA==" saltValue="yVW9XmDwTqEnmpSGai0KYg==" spinCount="100000" sqref="B6:C6 E6:J6" name="Range1_19"/>
    <protectedRange algorithmName="SHA-512" hashValue="ON39YdpmFHfN9f47KpiRvqrKx0V9+erV1CNkpWzYhW/Qyc6aT8rEyCrvauWSYGZK2ia3o7vd3akF07acHAFpOA==" saltValue="yVW9XmDwTqEnmpSGai0KYg==" spinCount="100000" sqref="D6" name="Range1_1_12"/>
    <protectedRange algorithmName="SHA-512" hashValue="ON39YdpmFHfN9f47KpiRvqrKx0V9+erV1CNkpWzYhW/Qyc6aT8rEyCrvauWSYGZK2ia3o7vd3akF07acHAFpOA==" saltValue="yVW9XmDwTqEnmpSGai0KYg==" spinCount="100000" sqref="E7:J7 B7:C7" name="Range1_22"/>
    <protectedRange algorithmName="SHA-512" hashValue="ON39YdpmFHfN9f47KpiRvqrKx0V9+erV1CNkpWzYhW/Qyc6aT8rEyCrvauWSYGZK2ia3o7vd3akF07acHAFpOA==" saltValue="yVW9XmDwTqEnmpSGai0KYg==" spinCount="100000" sqref="D7" name="Range1_1_16"/>
    <protectedRange algorithmName="SHA-512" hashValue="ON39YdpmFHfN9f47KpiRvqrKx0V9+erV1CNkpWzYhW/Qyc6aT8rEyCrvauWSYGZK2ia3o7vd3akF07acHAFpOA==" saltValue="yVW9XmDwTqEnmpSGai0KYg==" spinCount="100000" sqref="E10:J10 B10:C10 B11:C11 E11:J11" name="Range1_11"/>
    <protectedRange algorithmName="SHA-512" hashValue="ON39YdpmFHfN9f47KpiRvqrKx0V9+erV1CNkpWzYhW/Qyc6aT8rEyCrvauWSYGZK2ia3o7vd3akF07acHAFpOA==" saltValue="yVW9XmDwTqEnmpSGai0KYg==" spinCount="100000" sqref="D10 D11" name="Range1_1_11"/>
    <protectedRange algorithmName="SHA-512" hashValue="ON39YdpmFHfN9f47KpiRvqrKx0V9+erV1CNkpWzYhW/Qyc6aT8rEyCrvauWSYGZK2ia3o7vd3akF07acHAFpOA==" saltValue="yVW9XmDwTqEnmpSGai0KYg==" spinCount="100000" sqref="E13:J13 B13:C13 B14:C15 E14:J15" name="Range1_15"/>
    <protectedRange algorithmName="SHA-512" hashValue="ON39YdpmFHfN9f47KpiRvqrKx0V9+erV1CNkpWzYhW/Qyc6aT8rEyCrvauWSYGZK2ia3o7vd3akF07acHAFpOA==" saltValue="yVW9XmDwTqEnmpSGai0KYg==" spinCount="100000" sqref="D13 D14:D15" name="Range1_1_15"/>
  </protectedRanges>
  <hyperlinks>
    <hyperlink ref="Q1" location="'National Rankings'!A1" display="Back to Ranking" xr:uid="{A3B50751-6B93-42AC-A019-7A7380B42B0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1E1FAD-4272-4C1C-B36D-8CF939EB947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D9AFF-59F9-44D5-9959-581DF8993A57}">
  <dimension ref="A1:Q6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19</v>
      </c>
    </row>
    <row r="2" spans="1:17" x14ac:dyDescent="0.25">
      <c r="A2" s="13" t="s">
        <v>25</v>
      </c>
      <c r="B2" s="14" t="s">
        <v>114</v>
      </c>
      <c r="C2" s="15">
        <v>45563</v>
      </c>
      <c r="D2" s="16" t="s">
        <v>90</v>
      </c>
      <c r="E2" s="17">
        <v>192</v>
      </c>
      <c r="F2" s="17">
        <v>191</v>
      </c>
      <c r="G2" s="17">
        <v>191</v>
      </c>
      <c r="H2" s="17">
        <v>192</v>
      </c>
      <c r="I2" s="17"/>
      <c r="J2" s="17"/>
      <c r="K2" s="20">
        <v>4</v>
      </c>
      <c r="L2" s="20">
        <v>766</v>
      </c>
      <c r="M2" s="21">
        <v>191.5</v>
      </c>
      <c r="N2" s="22">
        <v>4</v>
      </c>
      <c r="O2" s="23">
        <v>195.5</v>
      </c>
    </row>
    <row r="3" spans="1:17" x14ac:dyDescent="0.25">
      <c r="A3" s="13" t="s">
        <v>25</v>
      </c>
      <c r="B3" s="14" t="s">
        <v>114</v>
      </c>
      <c r="C3" s="15">
        <v>45570</v>
      </c>
      <c r="D3" s="16" t="s">
        <v>43</v>
      </c>
      <c r="E3" s="17">
        <v>182</v>
      </c>
      <c r="F3" s="17">
        <v>186</v>
      </c>
      <c r="G3" s="17">
        <v>189</v>
      </c>
      <c r="H3" s="17">
        <v>192</v>
      </c>
      <c r="I3" s="17"/>
      <c r="J3" s="17"/>
      <c r="K3" s="20">
        <v>4</v>
      </c>
      <c r="L3" s="20">
        <v>749</v>
      </c>
      <c r="M3" s="21">
        <v>187.25</v>
      </c>
      <c r="N3" s="22">
        <v>6</v>
      </c>
      <c r="O3" s="23">
        <v>193.25</v>
      </c>
    </row>
    <row r="4" spans="1:17" x14ac:dyDescent="0.25">
      <c r="A4" s="13" t="s">
        <v>25</v>
      </c>
      <c r="B4" s="14" t="s">
        <v>114</v>
      </c>
      <c r="C4" s="15">
        <v>45591</v>
      </c>
      <c r="D4" s="16" t="s">
        <v>90</v>
      </c>
      <c r="E4" s="17">
        <v>185</v>
      </c>
      <c r="F4" s="17">
        <v>188</v>
      </c>
      <c r="G4" s="17">
        <v>187</v>
      </c>
      <c r="H4" s="17">
        <v>179</v>
      </c>
      <c r="I4" s="17">
        <v>183</v>
      </c>
      <c r="J4" s="17">
        <v>185</v>
      </c>
      <c r="K4" s="20">
        <v>6</v>
      </c>
      <c r="L4" s="20">
        <v>1107</v>
      </c>
      <c r="M4" s="21">
        <v>184.5</v>
      </c>
      <c r="N4" s="22">
        <v>12</v>
      </c>
      <c r="O4" s="23">
        <v>196.5</v>
      </c>
    </row>
    <row r="6" spans="1:17" x14ac:dyDescent="0.25">
      <c r="K6" s="8">
        <f>SUM(K2:K5)</f>
        <v>14</v>
      </c>
      <c r="L6" s="8">
        <f>SUM(L2:L5)</f>
        <v>2622</v>
      </c>
      <c r="M6" s="7">
        <f>SUM(L6/K6)</f>
        <v>187.28571428571428</v>
      </c>
      <c r="N6" s="8">
        <f>SUM(N2:N5)</f>
        <v>22</v>
      </c>
      <c r="O6" s="12">
        <f>SUM(M6+N6)</f>
        <v>209.28571428571428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19"/>
    <protectedRange algorithmName="SHA-512" hashValue="ON39YdpmFHfN9f47KpiRvqrKx0V9+erV1CNkpWzYhW/Qyc6aT8rEyCrvauWSYGZK2ia3o7vd3akF07acHAFpOA==" saltValue="yVW9XmDwTqEnmpSGai0KYg==" spinCount="100000" sqref="D2" name="Range1_1_19"/>
    <protectedRange algorithmName="SHA-512" hashValue="ON39YdpmFHfN9f47KpiRvqrKx0V9+erV1CNkpWzYhW/Qyc6aT8rEyCrvauWSYGZK2ia3o7vd3akF07acHAFpOA==" saltValue="yVW9XmDwTqEnmpSGai0KYg==" spinCount="100000" sqref="B3:C3 E3:J3 E4:J4 B4:C4" name="Range1_31_1"/>
    <protectedRange algorithmName="SHA-512" hashValue="ON39YdpmFHfN9f47KpiRvqrKx0V9+erV1CNkpWzYhW/Qyc6aT8rEyCrvauWSYGZK2ia3o7vd3akF07acHAFpOA==" saltValue="yVW9XmDwTqEnmpSGai0KYg==" spinCount="100000" sqref="D3 D4" name="Range1_1_25_1"/>
  </protectedRanges>
  <hyperlinks>
    <hyperlink ref="Q1" location="'National Rankings'!A1" display="Back to Ranking" xr:uid="{96AD9580-E4ED-4977-86DB-813C85858F0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76D0EBF-F60D-425C-ABB7-33DC5D36671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56C71-F035-4E2D-B905-88EE31DC9D50}">
  <dimension ref="A1:Q10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19</v>
      </c>
    </row>
    <row r="2" spans="1:17" x14ac:dyDescent="0.25">
      <c r="A2" s="13" t="s">
        <v>25</v>
      </c>
      <c r="B2" s="14" t="s">
        <v>49</v>
      </c>
      <c r="C2" s="15">
        <v>45367</v>
      </c>
      <c r="D2" s="16" t="s">
        <v>50</v>
      </c>
      <c r="E2" s="17">
        <v>168</v>
      </c>
      <c r="F2" s="17">
        <v>160</v>
      </c>
      <c r="G2" s="17">
        <v>175</v>
      </c>
      <c r="H2" s="17">
        <v>172</v>
      </c>
      <c r="I2" s="17"/>
      <c r="J2" s="17"/>
      <c r="K2" s="20">
        <v>4</v>
      </c>
      <c r="L2" s="20">
        <v>675</v>
      </c>
      <c r="M2" s="21">
        <v>168.75</v>
      </c>
      <c r="N2" s="22">
        <v>5</v>
      </c>
      <c r="O2" s="23">
        <v>173.75</v>
      </c>
    </row>
    <row r="3" spans="1:17" x14ac:dyDescent="0.25">
      <c r="A3" s="13" t="s">
        <v>25</v>
      </c>
      <c r="B3" s="14" t="s">
        <v>49</v>
      </c>
      <c r="C3" s="15">
        <v>45402</v>
      </c>
      <c r="D3" s="16" t="s">
        <v>50</v>
      </c>
      <c r="E3" s="17">
        <v>176</v>
      </c>
      <c r="F3" s="17">
        <v>171</v>
      </c>
      <c r="G3" s="17">
        <v>171</v>
      </c>
      <c r="H3" s="17">
        <v>166</v>
      </c>
      <c r="I3" s="17"/>
      <c r="J3" s="17"/>
      <c r="K3" s="20">
        <v>4</v>
      </c>
      <c r="L3" s="20">
        <v>684</v>
      </c>
      <c r="M3" s="21">
        <v>171</v>
      </c>
      <c r="N3" s="22">
        <v>5</v>
      </c>
      <c r="O3" s="23">
        <v>176</v>
      </c>
    </row>
    <row r="4" spans="1:17" x14ac:dyDescent="0.25">
      <c r="A4" s="13" t="s">
        <v>25</v>
      </c>
      <c r="B4" s="14" t="s">
        <v>49</v>
      </c>
      <c r="C4" s="15">
        <v>45430</v>
      </c>
      <c r="D4" s="16" t="s">
        <v>50</v>
      </c>
      <c r="E4" s="17">
        <v>167</v>
      </c>
      <c r="F4" s="17">
        <v>175</v>
      </c>
      <c r="G4" s="17">
        <v>174</v>
      </c>
      <c r="H4" s="17">
        <v>164</v>
      </c>
      <c r="I4" s="17"/>
      <c r="J4" s="17"/>
      <c r="K4" s="20">
        <v>4</v>
      </c>
      <c r="L4" s="20">
        <v>680</v>
      </c>
      <c r="M4" s="21">
        <v>170</v>
      </c>
      <c r="N4" s="22">
        <v>13</v>
      </c>
      <c r="O4" s="23">
        <v>183</v>
      </c>
    </row>
    <row r="5" spans="1:17" x14ac:dyDescent="0.25">
      <c r="A5" s="13" t="s">
        <v>25</v>
      </c>
      <c r="B5" s="14" t="s">
        <v>49</v>
      </c>
      <c r="C5" s="15">
        <v>45458</v>
      </c>
      <c r="D5" s="16" t="s">
        <v>50</v>
      </c>
      <c r="E5" s="17">
        <v>172</v>
      </c>
      <c r="F5" s="17">
        <v>163</v>
      </c>
      <c r="G5" s="17">
        <v>176</v>
      </c>
      <c r="H5" s="17">
        <v>173</v>
      </c>
      <c r="I5" s="17">
        <v>170</v>
      </c>
      <c r="J5" s="17">
        <v>178</v>
      </c>
      <c r="K5" s="20">
        <v>6</v>
      </c>
      <c r="L5" s="20">
        <v>1032</v>
      </c>
      <c r="M5" s="21">
        <v>172</v>
      </c>
      <c r="N5" s="22">
        <v>6</v>
      </c>
      <c r="O5" s="23">
        <v>178</v>
      </c>
    </row>
    <row r="6" spans="1:17" x14ac:dyDescent="0.25">
      <c r="A6" s="13" t="s">
        <v>25</v>
      </c>
      <c r="B6" s="14" t="s">
        <v>49</v>
      </c>
      <c r="C6" s="15">
        <v>45493</v>
      </c>
      <c r="D6" s="16" t="s">
        <v>50</v>
      </c>
      <c r="E6" s="17">
        <v>175</v>
      </c>
      <c r="F6" s="17">
        <v>172</v>
      </c>
      <c r="G6" s="17">
        <v>171</v>
      </c>
      <c r="H6" s="17">
        <v>159</v>
      </c>
      <c r="I6" s="17"/>
      <c r="J6" s="17"/>
      <c r="K6" s="20">
        <v>4</v>
      </c>
      <c r="L6" s="20">
        <v>677</v>
      </c>
      <c r="M6" s="21">
        <v>169.25</v>
      </c>
      <c r="N6" s="22">
        <v>3</v>
      </c>
      <c r="O6" s="23">
        <v>172.25</v>
      </c>
    </row>
    <row r="7" spans="1:17" x14ac:dyDescent="0.25">
      <c r="A7" s="13" t="s">
        <v>25</v>
      </c>
      <c r="B7" s="14" t="s">
        <v>49</v>
      </c>
      <c r="C7" s="15">
        <v>45521</v>
      </c>
      <c r="D7" s="16" t="s">
        <v>50</v>
      </c>
      <c r="E7" s="17">
        <v>178</v>
      </c>
      <c r="F7" s="17">
        <v>175</v>
      </c>
      <c r="G7" s="17">
        <v>173</v>
      </c>
      <c r="H7" s="17">
        <v>181</v>
      </c>
      <c r="I7" s="17"/>
      <c r="J7" s="17"/>
      <c r="K7" s="20">
        <v>4</v>
      </c>
      <c r="L7" s="20">
        <v>707</v>
      </c>
      <c r="M7" s="21">
        <v>176.75</v>
      </c>
      <c r="N7" s="22">
        <v>3</v>
      </c>
      <c r="O7" s="23">
        <v>179.75</v>
      </c>
    </row>
    <row r="8" spans="1:17" x14ac:dyDescent="0.25">
      <c r="A8" s="13" t="s">
        <v>25</v>
      </c>
      <c r="B8" s="14" t="s">
        <v>49</v>
      </c>
      <c r="C8" s="15">
        <v>45556</v>
      </c>
      <c r="D8" s="16" t="s">
        <v>50</v>
      </c>
      <c r="E8" s="17">
        <v>161</v>
      </c>
      <c r="F8" s="17">
        <v>172</v>
      </c>
      <c r="G8" s="17">
        <v>171</v>
      </c>
      <c r="H8" s="17">
        <v>146</v>
      </c>
      <c r="I8" s="17"/>
      <c r="J8" s="17"/>
      <c r="K8" s="20">
        <v>4</v>
      </c>
      <c r="L8" s="20">
        <v>650</v>
      </c>
      <c r="M8" s="21">
        <v>162.5</v>
      </c>
      <c r="N8" s="22">
        <v>4</v>
      </c>
      <c r="O8" s="23">
        <v>166.5</v>
      </c>
    </row>
    <row r="10" spans="1:17" x14ac:dyDescent="0.25">
      <c r="K10" s="8">
        <f>SUM(K2:K9)</f>
        <v>30</v>
      </c>
      <c r="L10" s="8">
        <f>SUM(L2:L9)</f>
        <v>5105</v>
      </c>
      <c r="M10" s="7">
        <f>SUM(L10/K10)</f>
        <v>170.16666666666666</v>
      </c>
      <c r="N10" s="8">
        <f>SUM(N2:N9)</f>
        <v>39</v>
      </c>
      <c r="O10" s="12">
        <f>SUM(M10+N10)</f>
        <v>209.16666666666666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 E3:J3 B3:C3" name="Range1_5"/>
    <protectedRange algorithmName="SHA-512" hashValue="ON39YdpmFHfN9f47KpiRvqrKx0V9+erV1CNkpWzYhW/Qyc6aT8rEyCrvauWSYGZK2ia3o7vd3akF07acHAFpOA==" saltValue="yVW9XmDwTqEnmpSGai0KYg==" spinCount="100000" sqref="D2 D3" name="Range1_1_3"/>
    <protectedRange algorithmName="SHA-512" hashValue="ON39YdpmFHfN9f47KpiRvqrKx0V9+erV1CNkpWzYhW/Qyc6aT8rEyCrvauWSYGZK2ia3o7vd3akF07acHAFpOA==" saltValue="yVW9XmDwTqEnmpSGai0KYg==" spinCount="100000" sqref="B6:C6 E6:J6" name="Range1_9"/>
    <protectedRange algorithmName="SHA-512" hashValue="ON39YdpmFHfN9f47KpiRvqrKx0V9+erV1CNkpWzYhW/Qyc6aT8rEyCrvauWSYGZK2ia3o7vd3akF07acHAFpOA==" saltValue="yVW9XmDwTqEnmpSGai0KYg==" spinCount="100000" sqref="D6" name="Range1_1_7"/>
  </protectedRanges>
  <hyperlinks>
    <hyperlink ref="Q1" location="'National Rankings'!A1" display="Back to Ranking" xr:uid="{3065F633-507F-47FB-B25B-1A818D7EB47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2DE0DA-0AD2-4BC0-A2CF-51CACB0E46A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63</vt:i4>
      </vt:variant>
    </vt:vector>
  </HeadingPairs>
  <TitlesOfParts>
    <vt:vector size="63" baseType="lpstr">
      <vt:lpstr>National Rankings</vt:lpstr>
      <vt:lpstr>Aaron Reed</vt:lpstr>
      <vt:lpstr>Alan Weil</vt:lpstr>
      <vt:lpstr>Brandon Dubois</vt:lpstr>
      <vt:lpstr>Benji Matoy</vt:lpstr>
      <vt:lpstr>Bobby Young</vt:lpstr>
      <vt:lpstr>Brady Penton</vt:lpstr>
      <vt:lpstr>Brian Vincent</vt:lpstr>
      <vt:lpstr>Carolyn Wilson</vt:lpstr>
      <vt:lpstr>Chance Heath</vt:lpstr>
      <vt:lpstr>Charlie Sinatra</vt:lpstr>
      <vt:lpstr>Chris Bissette</vt:lpstr>
      <vt:lpstr>Chris Bradley</vt:lpstr>
      <vt:lpstr>Chuck Miller</vt:lpstr>
      <vt:lpstr>Cody Dockery</vt:lpstr>
      <vt:lpstr>Dale Cauthen</vt:lpstr>
      <vt:lpstr>Darren Krumwiede</vt:lpstr>
      <vt:lpstr>Debbie Penton</vt:lpstr>
      <vt:lpstr>Denise Petty</vt:lpstr>
      <vt:lpstr>Doug Gates</vt:lpstr>
      <vt:lpstr>Dustin Fugate</vt:lpstr>
      <vt:lpstr>Ernie Converse</vt:lpstr>
      <vt:lpstr>Frank Breland</vt:lpstr>
      <vt:lpstr>Gary Hicks</vt:lpstr>
      <vt:lpstr>Howard Wilson</vt:lpstr>
      <vt:lpstr>James Braddy</vt:lpstr>
      <vt:lpstr>Jamie Penton</vt:lpstr>
      <vt:lpstr>Jeff Lloyd</vt:lpstr>
      <vt:lpstr>Jeff Walley</vt:lpstr>
      <vt:lpstr>Jeremy Petty</vt:lpstr>
      <vt:lpstr>Jerry Shelton</vt:lpstr>
      <vt:lpstr>Jerry Willeford</vt:lpstr>
      <vt:lpstr>Jim Clarke</vt:lpstr>
      <vt:lpstr>Jim Horner</vt:lpstr>
      <vt:lpstr>John Laseter</vt:lpstr>
      <vt:lpstr>John Mahom</vt:lpstr>
      <vt:lpstr>Juan Trevino</vt:lpstr>
      <vt:lpstr>Jud Denniston</vt:lpstr>
      <vt:lpstr>Keith Vicars</vt:lpstr>
      <vt:lpstr>Ken Osmond</vt:lpstr>
      <vt:lpstr>Ken Patton</vt:lpstr>
      <vt:lpstr>Kevin McCullough</vt:lpstr>
      <vt:lpstr>Marcom Majors</vt:lpstr>
      <vt:lpstr>Mark Zachman</vt:lpstr>
      <vt:lpstr>Melisa Allen</vt:lpstr>
      <vt:lpstr>Mike Rorer</vt:lpstr>
      <vt:lpstr>Mike Urbas</vt:lpstr>
      <vt:lpstr>Philip Beekley</vt:lpstr>
      <vt:lpstr>Richard Byrd</vt:lpstr>
      <vt:lpstr>Ricky Finch</vt:lpstr>
      <vt:lpstr>Robert Benoit II</vt:lpstr>
      <vt:lpstr>Ronald Herring</vt:lpstr>
      <vt:lpstr>Ross Reasor</vt:lpstr>
      <vt:lpstr>Scott Jackson</vt:lpstr>
      <vt:lpstr>Shawn Hudson</vt:lpstr>
      <vt:lpstr>Stacy Snider</vt:lpstr>
      <vt:lpstr>Stan Fleming</vt:lpstr>
      <vt:lpstr>Steve Gillam</vt:lpstr>
      <vt:lpstr>Tony Carruth</vt:lpstr>
      <vt:lpstr>Traci Benoit</vt:lpstr>
      <vt:lpstr>Trent Cochran</vt:lpstr>
      <vt:lpstr>Tyler Thorton</vt:lpstr>
      <vt:lpstr>Wade Lynn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2024-12-01T02:01:54Z</dcterms:modified>
</cp:coreProperties>
</file>